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640" windowHeight="7620" tabRatio="849" activeTab="10"/>
  </bookViews>
  <sheets>
    <sheet name="Pops" sheetId="1" r:id="rId1"/>
    <sheet name="Staff v Pop" sheetId="2" r:id="rId2"/>
    <sheet name="Workforce Div %" sheetId="3" r:id="rId3"/>
    <sheet name="Workforce Div HC 2013" sheetId="4" r:id="rId4"/>
    <sheet name="Recruit 2013" sheetId="5" r:id="rId5"/>
    <sheet name="Promotions 2013" sheetId="6" r:id="rId6"/>
    <sheet name="Leavers 2013" sheetId="7" r:id="rId7"/>
    <sheet name="Grievances" sheetId="8" r:id="rId8"/>
    <sheet name="Disciplinaries" sheetId="9" r:id="rId9"/>
    <sheet name="Training" sheetId="10" r:id="rId10"/>
    <sheet name="Assessment" sheetId="11" r:id="rId11"/>
  </sheets>
  <definedNames>
    <definedName name="_xlnm.Print_Area" localSheetId="8">'Disciplinaries'!$B$1:$I$25</definedName>
    <definedName name="_xlnm.Print_Area" localSheetId="7">'Grievances'!$B$1:$H$25</definedName>
    <definedName name="_xlnm.Print_Area" localSheetId="6">'Leavers 2013'!$B$23:$I$54</definedName>
    <definedName name="_xlnm.Print_Area" localSheetId="4">'Recruit 2013'!$B$1:$K$28</definedName>
    <definedName name="_xlnm.Print_Area" localSheetId="1">'Staff v Pop'!$B$1:$M$47</definedName>
    <definedName name="_xlnm.Print_Area" localSheetId="9">'Training'!$B$3:$H$28</definedName>
    <definedName name="_xlnm.Print_Area" localSheetId="2">'Workforce Div %'!#REF!</definedName>
    <definedName name="_xlnm.Print_Area" localSheetId="3">'Workforce Div HC 2013'!#REF!</definedName>
  </definedNames>
  <calcPr fullCalcOnLoad="1"/>
</workbook>
</file>

<file path=xl/sharedStrings.xml><?xml version="1.0" encoding="utf-8"?>
<sst xmlns="http://schemas.openxmlformats.org/spreadsheetml/2006/main" count="444" uniqueCount="143">
  <si>
    <t>Diversity</t>
  </si>
  <si>
    <t>Band 2</t>
  </si>
  <si>
    <t>Band 3</t>
  </si>
  <si>
    <t>Band 4</t>
  </si>
  <si>
    <t>Band 5</t>
  </si>
  <si>
    <t>Band 6</t>
  </si>
  <si>
    <t>Band 7</t>
  </si>
  <si>
    <t>Band 8a</t>
  </si>
  <si>
    <t>Band 8b</t>
  </si>
  <si>
    <t>Grand Total</t>
  </si>
  <si>
    <t>African</t>
  </si>
  <si>
    <t>Any other Black background</t>
  </si>
  <si>
    <t>Any Other Ethnic Group</t>
  </si>
  <si>
    <t>Bangladeshi</t>
  </si>
  <si>
    <t>Caribbean</t>
  </si>
  <si>
    <t>Chinese</t>
  </si>
  <si>
    <t>Indian</t>
  </si>
  <si>
    <t>Mixed - White &amp; Black African</t>
  </si>
  <si>
    <t>Mixed - White &amp; Black Caribbean</t>
  </si>
  <si>
    <t>Pakistani</t>
  </si>
  <si>
    <t>White British</t>
  </si>
  <si>
    <t>White Irish</t>
  </si>
  <si>
    <t>Ethnicity</t>
  </si>
  <si>
    <t>Applicant</t>
  </si>
  <si>
    <t>Asian</t>
  </si>
  <si>
    <t>Black</t>
  </si>
  <si>
    <t>Mixed</t>
  </si>
  <si>
    <t>Not Stated</t>
  </si>
  <si>
    <t>Other Ethnic Origin</t>
  </si>
  <si>
    <t>White</t>
  </si>
  <si>
    <t>Shortlisted</t>
  </si>
  <si>
    <t>Appointed</t>
  </si>
  <si>
    <t>Total</t>
  </si>
  <si>
    <t>WARD</t>
  </si>
  <si>
    <t>Asian or Asian British</t>
  </si>
  <si>
    <t>Black or Black British</t>
  </si>
  <si>
    <t>Chinese or other ethnic group</t>
  </si>
  <si>
    <t>British</t>
  </si>
  <si>
    <t>Irish</t>
  </si>
  <si>
    <t xml:space="preserve"> Other White</t>
  </si>
  <si>
    <t xml:space="preserve"> White and Black Caribbean</t>
  </si>
  <si>
    <t>White and Black African</t>
  </si>
  <si>
    <t>White and Asian</t>
  </si>
  <si>
    <t xml:space="preserve"> Other Mixed</t>
  </si>
  <si>
    <t>Other Asian</t>
  </si>
  <si>
    <t>Black Caribbean</t>
  </si>
  <si>
    <t xml:space="preserve"> Black African</t>
  </si>
  <si>
    <t>Other Black</t>
  </si>
  <si>
    <t xml:space="preserve"> Other Ethnic Group</t>
  </si>
  <si>
    <t>Bordesley Gn</t>
  </si>
  <si>
    <t>Hodge Hill</t>
  </si>
  <si>
    <t>Nechells</t>
  </si>
  <si>
    <t>Shard End</t>
  </si>
  <si>
    <t>Sheldon</t>
  </si>
  <si>
    <t>South Yard</t>
  </si>
  <si>
    <t>Stetchford and Yardley North</t>
  </si>
  <si>
    <t>Washwood heath</t>
  </si>
  <si>
    <t>BIRMINGHAM HEARTLANDS HOSPITAL AREA TOTAL</t>
  </si>
  <si>
    <t>Erdington</t>
  </si>
  <si>
    <t>Kingstanding</t>
  </si>
  <si>
    <t>GOOD HOPE HOSPITAL AREA TOTAL</t>
  </si>
  <si>
    <t>Good Hope Staff</t>
  </si>
  <si>
    <t>Group</t>
  </si>
  <si>
    <t>Staff %</t>
  </si>
  <si>
    <t>Black and Minority Ethnic</t>
  </si>
  <si>
    <t>Heartlands/Solihull Staff</t>
  </si>
  <si>
    <t>Population %</t>
  </si>
  <si>
    <t>Admin &amp; Cler</t>
  </si>
  <si>
    <t>Allied Health Prof</t>
  </si>
  <si>
    <t>Ancillary</t>
  </si>
  <si>
    <t>Healthcare Assistants</t>
  </si>
  <si>
    <t>Junior Medical</t>
  </si>
  <si>
    <t>Maintenance</t>
  </si>
  <si>
    <t>Managers</t>
  </si>
  <si>
    <t>Pharmacists</t>
  </si>
  <si>
    <t>Qualified Nurses/Midw</t>
  </si>
  <si>
    <t>Scientific</t>
  </si>
  <si>
    <t>Senior Medical</t>
  </si>
  <si>
    <t>Technical</t>
  </si>
  <si>
    <t>Any other Asian background</t>
  </si>
  <si>
    <t>Mixed - Any other mixed background</t>
  </si>
  <si>
    <t>Mixed - White &amp; Asian</t>
  </si>
  <si>
    <t>HEFT</t>
  </si>
  <si>
    <t>BHH/SOL</t>
  </si>
  <si>
    <t>GHH</t>
  </si>
  <si>
    <t>Staff Groups</t>
  </si>
  <si>
    <t>%</t>
  </si>
  <si>
    <t>HC</t>
  </si>
  <si>
    <t>BME</t>
  </si>
  <si>
    <t>Summary</t>
  </si>
  <si>
    <t>Leavers %</t>
  </si>
  <si>
    <t>Ethnic Group</t>
  </si>
  <si>
    <t>WHITE</t>
  </si>
  <si>
    <t>No</t>
  </si>
  <si>
    <t>Not Known</t>
  </si>
  <si>
    <t xml:space="preserve">Total </t>
  </si>
  <si>
    <t>White Eligible</t>
  </si>
  <si>
    <t>BME Eligible</t>
  </si>
  <si>
    <t>White Granted</t>
  </si>
  <si>
    <t>BME Granted</t>
  </si>
  <si>
    <t>Course</t>
  </si>
  <si>
    <t>Chinese or Other Ethnic Origin</t>
  </si>
  <si>
    <t>Training</t>
  </si>
  <si>
    <t>Chinese/Other</t>
  </si>
  <si>
    <t>BHH/SOL Head Count</t>
  </si>
  <si>
    <t>GHH Head Count</t>
  </si>
  <si>
    <t>HEFT Head Count</t>
  </si>
  <si>
    <t>Admin &amp; Clerical</t>
  </si>
  <si>
    <t>Qualified Nurses/Midwives</t>
  </si>
  <si>
    <t>Management Training</t>
  </si>
  <si>
    <t xml:space="preserve"> </t>
  </si>
  <si>
    <t>Band 8d</t>
  </si>
  <si>
    <t>Consultants</t>
  </si>
  <si>
    <t xml:space="preserve">White - Any other </t>
  </si>
  <si>
    <t>White - British</t>
  </si>
  <si>
    <t>White - Irish</t>
  </si>
  <si>
    <t>Ethnicity (exc Not Known)</t>
  </si>
  <si>
    <t>Recruitment August 2012 to January 2013 (headcount)</t>
  </si>
  <si>
    <t>Recruitment August 2012 to January 2013 (%)</t>
  </si>
  <si>
    <t>Consultant</t>
  </si>
  <si>
    <t>Senior Medic</t>
  </si>
  <si>
    <t>White - Any Other</t>
  </si>
  <si>
    <t>Staff in Post By Ethnicity % January 2012</t>
  </si>
  <si>
    <t xml:space="preserve">Analysis of Leavers by Ethnicity Aug 2012 to Jan 2013 (excluding rotational drs) </t>
  </si>
  <si>
    <t>DOCTORS AWARDS 2012</t>
  </si>
  <si>
    <t>Includes Sickness, Stress Awareness, Firm but Fair and Appraisal training</t>
  </si>
  <si>
    <t>Source:  2011 Census</t>
  </si>
  <si>
    <t>Sutton Coldfield (All)</t>
  </si>
  <si>
    <t>LOCAL POPULATIONS AROUND BIRMINGHAM HEARTLANDS HOSPITAL, SOLIHULL HOSPITAL AND GOOD HOPE HOSPITAL - BY ELECTORAL WARD</t>
  </si>
  <si>
    <t>SOLIHULL HOSPITAL AREA TOTAL</t>
  </si>
  <si>
    <t>BAME Groups</t>
  </si>
  <si>
    <t>Population</t>
  </si>
  <si>
    <t>Good Hope local Population (2011 Census)</t>
  </si>
  <si>
    <t>Heartlands &amp; Solihull Local Population (2011 Census)</t>
  </si>
  <si>
    <t>Grievances  February 2012 - January 2013</t>
  </si>
  <si>
    <t>No.</t>
  </si>
  <si>
    <t>Note:  Excludes cases where ethnic origin unknown or not stated</t>
  </si>
  <si>
    <t>Disciplinaries February 2012 - January 2013</t>
  </si>
  <si>
    <t>Management Training 2012-2013</t>
  </si>
  <si>
    <t>Grade</t>
  </si>
  <si>
    <t>Excludes "Not Stated" Ethicity</t>
  </si>
  <si>
    <t>Ethnicity Profile (%) by Hospital Site and Trustwide January 2013</t>
  </si>
  <si>
    <t>Ethnicity Profile (Headcount) by Hospital Site and Trustwide January 2013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</si>
</sst>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000_-;\-* #,##0.0000_-;_-* &quot;-&quot;??_-;_-@_-"/>
    <numFmt numFmtId="167" formatCode="_-* #,##0.0_-;\-* #,##0.0_-;_-* &quot;-&quot;??_-;_-@_-"/>
    <numFmt numFmtId="168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left" wrapText="1"/>
    </xf>
    <xf numFmtId="3" fontId="4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3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left" wrapText="1"/>
    </xf>
    <xf numFmtId="3" fontId="3" fillId="0" borderId="23" xfId="0" applyNumberFormat="1" applyFont="1" applyBorder="1" applyAlignment="1" applyProtection="1">
      <alignment/>
      <protection locked="0"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left" wrapText="1"/>
    </xf>
    <xf numFmtId="3" fontId="4" fillId="0" borderId="26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26" xfId="0" applyNumberFormat="1" applyFont="1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9" fontId="2" fillId="0" borderId="23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47" fillId="0" borderId="0" xfId="0" applyFont="1" applyAlignment="1">
      <alignment/>
    </xf>
    <xf numFmtId="0" fontId="47" fillId="0" borderId="29" xfId="0" applyFont="1" applyBorder="1" applyAlignment="1">
      <alignment horizont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2" fontId="0" fillId="0" borderId="0" xfId="0" applyNumberFormat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10" fontId="3" fillId="0" borderId="23" xfId="57" applyNumberFormat="1" applyFont="1" applyBorder="1" applyAlignment="1">
      <alignment/>
    </xf>
    <xf numFmtId="10" fontId="3" fillId="0" borderId="24" xfId="57" applyNumberFormat="1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47" fillId="0" borderId="0" xfId="0" applyNumberFormat="1" applyFont="1" applyAlignment="1">
      <alignment/>
    </xf>
    <xf numFmtId="10" fontId="0" fillId="0" borderId="0" xfId="57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/>
    </xf>
    <xf numFmtId="10" fontId="0" fillId="0" borderId="0" xfId="57" applyNumberFormat="1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right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0" fontId="0" fillId="0" borderId="0" xfId="0" applyBorder="1" applyAlignment="1">
      <alignment/>
    </xf>
    <xf numFmtId="3" fontId="3" fillId="0" borderId="33" xfId="0" applyNumberFormat="1" applyFont="1" applyBorder="1" applyAlignment="1">
      <alignment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3" fillId="0" borderId="34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right"/>
    </xf>
    <xf numFmtId="2" fontId="51" fillId="0" borderId="16" xfId="0" applyNumberFormat="1" applyFont="1" applyBorder="1" applyAlignment="1">
      <alignment horizontal="right"/>
    </xf>
    <xf numFmtId="2" fontId="51" fillId="0" borderId="17" xfId="0" applyNumberFormat="1" applyFont="1" applyBorder="1" applyAlignment="1">
      <alignment horizontal="right" wrapText="1"/>
    </xf>
    <xf numFmtId="0" fontId="50" fillId="0" borderId="0" xfId="0" applyFont="1" applyBorder="1" applyAlignment="1">
      <alignment/>
    </xf>
    <xf numFmtId="2" fontId="50" fillId="0" borderId="0" xfId="0" applyNumberFormat="1" applyFont="1" applyBorder="1" applyAlignment="1">
      <alignment/>
    </xf>
    <xf numFmtId="168" fontId="50" fillId="0" borderId="35" xfId="42" applyNumberFormat="1" applyFont="1" applyBorder="1" applyAlignment="1">
      <alignment/>
    </xf>
    <xf numFmtId="164" fontId="50" fillId="0" borderId="33" xfId="57" applyNumberFormat="1" applyFont="1" applyBorder="1" applyAlignment="1">
      <alignment/>
    </xf>
    <xf numFmtId="164" fontId="50" fillId="0" borderId="36" xfId="57" applyNumberFormat="1" applyFont="1" applyBorder="1" applyAlignment="1">
      <alignment/>
    </xf>
    <xf numFmtId="9" fontId="0" fillId="0" borderId="0" xfId="57" applyFon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52" fillId="0" borderId="0" xfId="0" applyFont="1" applyAlignment="1">
      <alignment/>
    </xf>
    <xf numFmtId="0" fontId="47" fillId="0" borderId="31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10" xfId="0" applyFont="1" applyBorder="1" applyAlignment="1">
      <alignment horizontal="right"/>
    </xf>
    <xf numFmtId="0" fontId="47" fillId="0" borderId="37" xfId="0" applyFont="1" applyBorder="1" applyAlignment="1">
      <alignment horizontal="right"/>
    </xf>
    <xf numFmtId="0" fontId="47" fillId="0" borderId="37" xfId="0" applyFont="1" applyBorder="1" applyAlignment="1">
      <alignment horizontal="right" wrapText="1"/>
    </xf>
    <xf numFmtId="0" fontId="47" fillId="0" borderId="38" xfId="0" applyFont="1" applyBorder="1" applyAlignment="1">
      <alignment horizontal="center" wrapText="1"/>
    </xf>
    <xf numFmtId="10" fontId="47" fillId="0" borderId="10" xfId="0" applyNumberFormat="1" applyFont="1" applyBorder="1" applyAlignment="1">
      <alignment/>
    </xf>
    <xf numFmtId="1" fontId="0" fillId="0" borderId="0" xfId="57" applyNumberFormat="1" applyFont="1" applyAlignment="1">
      <alignment/>
    </xf>
    <xf numFmtId="164" fontId="0" fillId="0" borderId="0" xfId="57" applyNumberFormat="1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47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Staff Good Hope January 2011  </a:t>
            </a:r>
          </a:p>
        </c:rich>
      </c:tx>
      <c:layout>
        <c:manualLayout>
          <c:xMode val="factor"/>
          <c:yMode val="factor"/>
          <c:x val="-0.013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2105"/>
          <c:w val="0.45975"/>
          <c:h val="0.69525"/>
        </c:manualLayout>
      </c:layout>
      <c:pieChart>
        <c:varyColors val="1"/>
        <c:ser>
          <c:idx val="0"/>
          <c:order val="0"/>
          <c:tx>
            <c:strRef>
              <c:f>'Staff v Pop'!$C$3</c:f>
              <c:strCache>
                <c:ptCount val="1"/>
                <c:pt idx="0">
                  <c:v>Staff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'Staff v Pop'!$B$4:$B$5</c:f>
              <c:strCache/>
            </c:strRef>
          </c:cat>
          <c:val>
            <c:numRef>
              <c:f>'Staff v Pop'!$C$4:$C$5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"/>
          <c:y val="0.4775"/>
          <c:w val="0.33875"/>
          <c:h val="0.1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Key Training by Ethnicity 2012-13 (excludes not stated)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725"/>
          <c:y val="0.2155"/>
          <c:w val="0.46175"/>
          <c:h val="0.694"/>
        </c:manualLayout>
      </c:layout>
      <c:pieChart>
        <c:varyColors val="1"/>
        <c:ser>
          <c:idx val="0"/>
          <c:order val="0"/>
          <c:tx>
            <c:strRef>
              <c:f>Training!$D$3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Training!$B$4:$B$8</c:f>
              <c:strCache/>
            </c:strRef>
          </c:cat>
          <c:val>
            <c:numRef>
              <c:f>Training!$D$4:$D$8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38275"/>
          <c:w val="0.22825"/>
          <c:h val="0.4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Staff Eligible for Doctors Awards by Ethnic Group  2012</a:t>
            </a:r>
          </a:p>
        </c:rich>
      </c:tx>
      <c:layout>
        <c:manualLayout>
          <c:xMode val="factor"/>
          <c:yMode val="factor"/>
          <c:x val="-0.018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2"/>
          <c:y val="0.205"/>
          <c:w val="0.408"/>
          <c:h val="0.699"/>
        </c:manualLayout>
      </c:layout>
      <c:pieChart>
        <c:varyColors val="1"/>
        <c:ser>
          <c:idx val="0"/>
          <c:order val="0"/>
          <c:tx>
            <c:strRef>
              <c:f>Assessment!$B$8</c:f>
              <c:strCache>
                <c:ptCount val="1"/>
                <c:pt idx="0">
                  <c:v>Consultants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99B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Assessment!$C$7:$D$7</c:f>
              <c:strCache/>
            </c:strRef>
          </c:cat>
          <c:val>
            <c:numRef>
              <c:f>Assessment!$C$8:$D$8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4695"/>
          <c:w val="0.190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Staff Granted Doctors Awards by Ethnic Group 2012</a:t>
            </a:r>
          </a:p>
        </c:rich>
      </c:tx>
      <c:layout>
        <c:manualLayout>
          <c:xMode val="factor"/>
          <c:yMode val="factor"/>
          <c:x val="-0.041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35"/>
          <c:y val="0.18825"/>
          <c:w val="0.4135"/>
          <c:h val="0.67525"/>
        </c:manualLayout>
      </c:layout>
      <c:pieChart>
        <c:varyColors val="1"/>
        <c:ser>
          <c:idx val="0"/>
          <c:order val="0"/>
          <c:tx>
            <c:strRef>
              <c:f>Assessment!$B$8</c:f>
              <c:strCache>
                <c:ptCount val="1"/>
                <c:pt idx="0">
                  <c:v>Consultants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B9CD9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Assessment!$E$7:$F$7</c:f>
              <c:strCache/>
            </c:strRef>
          </c:cat>
          <c:val>
            <c:numRef>
              <c:f>Assessment!$E$8:$F$8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4675"/>
          <c:w val="0.19875"/>
          <c:h val="0.1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Staff Heartlands and Solihull January 2011</a:t>
            </a:r>
          </a:p>
        </c:rich>
      </c:tx>
      <c:layout>
        <c:manualLayout>
          <c:xMode val="factor"/>
          <c:yMode val="factor"/>
          <c:x val="-0.002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75"/>
          <c:y val="0.17325"/>
          <c:w val="0.51875"/>
          <c:h val="0.715"/>
        </c:manualLayout>
      </c:layout>
      <c:pieChart>
        <c:varyColors val="1"/>
        <c:ser>
          <c:idx val="0"/>
          <c:order val="0"/>
          <c:tx>
            <c:strRef>
              <c:f>'Staff v Pop'!$C$26</c:f>
              <c:strCache>
                <c:ptCount val="1"/>
                <c:pt idx="0">
                  <c:v>Staff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'Staff v Pop'!$B$27:$B$28</c:f>
              <c:strCache/>
            </c:strRef>
          </c:cat>
          <c:val>
            <c:numRef>
              <c:f>'Staff v Pop'!$C$27:$C$28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48"/>
          <c:w val="0.3325"/>
          <c:h val="0.1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Population Surrounding Good Hope (census 2011)</a:t>
            </a:r>
          </a:p>
        </c:rich>
      </c:tx>
      <c:layout>
        <c:manualLayout>
          <c:xMode val="factor"/>
          <c:yMode val="factor"/>
          <c:x val="0.041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27425"/>
          <c:w val="0.41975"/>
          <c:h val="0.636"/>
        </c:manualLayout>
      </c:layout>
      <c:pieChart>
        <c:varyColors val="1"/>
        <c:ser>
          <c:idx val="0"/>
          <c:order val="0"/>
          <c:tx>
            <c:strRef>
              <c:f>'Staff v Pop'!$J$3</c:f>
              <c:strCache>
                <c:ptCount val="1"/>
                <c:pt idx="0">
                  <c:v>Population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'Staff v Pop'!$I$4:$I$5</c:f>
              <c:strCache/>
            </c:strRef>
          </c:cat>
          <c:val>
            <c:numRef>
              <c:f>'Staff v Pop'!$J$4:$J$5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75"/>
          <c:y val="0.512"/>
          <c:w val="0.338"/>
          <c:h val="0.1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Population Surrounding Heartlands and Solihull Hospitals (census 2011)  </a:t>
            </a:r>
          </a:p>
        </c:rich>
      </c:tx>
      <c:layout>
        <c:manualLayout>
          <c:xMode val="factor"/>
          <c:yMode val="factor"/>
          <c:x val="-0.03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2505"/>
          <c:w val="0.4885"/>
          <c:h val="0.6625"/>
        </c:manualLayout>
      </c:layout>
      <c:pieChart>
        <c:varyColors val="1"/>
        <c:ser>
          <c:idx val="0"/>
          <c:order val="0"/>
          <c:tx>
            <c:strRef>
              <c:f>'Staff v Pop'!$J$26</c:f>
              <c:strCache>
                <c:ptCount val="1"/>
                <c:pt idx="0">
                  <c:v>Population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'Staff v Pop'!$I$27:$I$28</c:f>
              <c:strCache/>
            </c:strRef>
          </c:cat>
          <c:val>
            <c:numRef>
              <c:f>'Staff v Pop'!$J$27:$J$28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51075"/>
          <c:w val="0.335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Analysis by Ethnicity August 2010 to January 2011 by Headcount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'Recruit 2013'!$C$2</c:f>
              <c:strCache>
                <c:ptCount val="1"/>
                <c:pt idx="0">
                  <c:v>Applicant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'Recruit 2013'!$B$3:$B$9</c:f>
              <c:strCache/>
            </c:strRef>
          </c:cat>
          <c:val>
            <c:numRef>
              <c:f>'Recruit 2013'!$C$3:$C$9</c:f>
              <c:numCache/>
            </c:numRef>
          </c:val>
        </c:ser>
        <c:ser>
          <c:idx val="1"/>
          <c:order val="1"/>
          <c:tx>
            <c:strRef>
              <c:f>'Recruit 2013'!$D$2</c:f>
              <c:strCache>
                <c:ptCount val="1"/>
                <c:pt idx="0">
                  <c:v>Shortlisted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'Recruit 2013'!$B$3:$B$9</c:f>
              <c:strCache/>
            </c:strRef>
          </c:cat>
          <c:val>
            <c:numRef>
              <c:f>'Recruit 2013'!$D$3:$D$9</c:f>
              <c:numCache/>
            </c:numRef>
          </c:val>
        </c:ser>
        <c:ser>
          <c:idx val="2"/>
          <c:order val="2"/>
          <c:tx>
            <c:strRef>
              <c:f>'Recruit 2013'!$E$2</c:f>
              <c:strCache>
                <c:ptCount val="1"/>
                <c:pt idx="0">
                  <c:v>Appointed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'Recruit 2013'!$B$3:$B$9</c:f>
              <c:strCache/>
            </c:strRef>
          </c:cat>
          <c:val>
            <c:numRef>
              <c:f>'Recruit 2013'!$E$3:$E$9</c:f>
              <c:numCache/>
            </c:numRef>
          </c:val>
        </c:ser>
        <c:axId val="36954248"/>
        <c:axId val="64152777"/>
      </c:bar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52777"/>
        <c:crosses val="autoZero"/>
        <c:auto val="1"/>
        <c:lblOffset val="100"/>
        <c:tickLblSkip val="1"/>
        <c:noMultiLvlLbl val="0"/>
      </c:catAx>
      <c:valAx>
        <c:axId val="64152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54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Analysis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by Ethnicity August 2010 to January 2011 %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'Recruit 2013'!$I$2</c:f>
              <c:strCache>
                <c:ptCount val="1"/>
                <c:pt idx="0">
                  <c:v>Applicant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'Recruit 2013'!$H$3:$H$9</c:f>
              <c:strCache/>
            </c:strRef>
          </c:cat>
          <c:val>
            <c:numRef>
              <c:f>'Recruit 2013'!$I$3:$I$9</c:f>
              <c:numCache/>
            </c:numRef>
          </c:val>
        </c:ser>
        <c:ser>
          <c:idx val="1"/>
          <c:order val="1"/>
          <c:tx>
            <c:strRef>
              <c:f>'Recruit 2013'!$J$2</c:f>
              <c:strCache>
                <c:ptCount val="1"/>
                <c:pt idx="0">
                  <c:v>Shortlisted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'Recruit 2013'!$H$3:$H$9</c:f>
              <c:strCache/>
            </c:strRef>
          </c:cat>
          <c:val>
            <c:numRef>
              <c:f>'Recruit 2013'!$J$3:$J$9</c:f>
              <c:numCache/>
            </c:numRef>
          </c:val>
        </c:ser>
        <c:ser>
          <c:idx val="2"/>
          <c:order val="2"/>
          <c:tx>
            <c:strRef>
              <c:f>'Recruit 2013'!$K$2</c:f>
              <c:strCache>
                <c:ptCount val="1"/>
                <c:pt idx="0">
                  <c:v>Appointed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'Recruit 2013'!$H$3:$H$9</c:f>
              <c:strCache/>
            </c:strRef>
          </c:cat>
          <c:val>
            <c:numRef>
              <c:f>'Recruit 2013'!$K$3:$K$9</c:f>
              <c:numCache/>
            </c:numRef>
          </c:val>
        </c:ser>
        <c:axId val="40504082"/>
        <c:axId val="28992419"/>
      </c:barChart>
      <c:catAx>
        <c:axId val="40504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92419"/>
        <c:crosses val="autoZero"/>
        <c:auto val="1"/>
        <c:lblOffset val="100"/>
        <c:tickLblSkip val="1"/>
        <c:noMultiLvlLbl val="0"/>
      </c:catAx>
      <c:valAx>
        <c:axId val="28992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04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HEFT Promotions by Ethnicity August 2012 to January 2013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3"/>
          <c:w val="0.8"/>
          <c:h val="0.84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'Promotions 2013'!$B$19</c:f>
              <c:strCache>
                <c:ptCount val="1"/>
                <c:pt idx="0">
                  <c:v>African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'Promotions 2013'!$C$18:$N$18</c:f>
              <c:strCache/>
            </c:strRef>
          </c:cat>
          <c:val>
            <c:numRef>
              <c:f>'Promotions 2013'!$C$19:$N$19</c:f>
              <c:numCache/>
            </c:numRef>
          </c:val>
          <c:shape val="box"/>
        </c:ser>
        <c:ser>
          <c:idx val="1"/>
          <c:order val="1"/>
          <c:tx>
            <c:strRef>
              <c:f>'Promotions 2013'!$B$20</c:f>
              <c:strCache>
                <c:ptCount val="1"/>
                <c:pt idx="0">
                  <c:v>Any other Asian background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'Promotions 2013'!$C$18:$N$18</c:f>
              <c:strCache/>
            </c:strRef>
          </c:cat>
          <c:val>
            <c:numRef>
              <c:f>'Promotions 2013'!$C$20:$N$20</c:f>
              <c:numCache/>
            </c:numRef>
          </c:val>
          <c:shape val="box"/>
        </c:ser>
        <c:ser>
          <c:idx val="2"/>
          <c:order val="2"/>
          <c:tx>
            <c:strRef>
              <c:f>'Promotions 2013'!$B$21</c:f>
              <c:strCache>
                <c:ptCount val="1"/>
                <c:pt idx="0">
                  <c:v>Any other Black background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'Promotions 2013'!$C$18:$N$18</c:f>
              <c:strCache/>
            </c:strRef>
          </c:cat>
          <c:val>
            <c:numRef>
              <c:f>'Promotions 2013'!$C$21:$N$21</c:f>
              <c:numCache/>
            </c:numRef>
          </c:val>
          <c:shape val="box"/>
        </c:ser>
        <c:ser>
          <c:idx val="3"/>
          <c:order val="3"/>
          <c:tx>
            <c:strRef>
              <c:f>'Promotions 2013'!$B$22</c:f>
              <c:strCache>
                <c:ptCount val="1"/>
                <c:pt idx="0">
                  <c:v>Any Other Ethnic Group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'Promotions 2013'!$C$18:$N$18</c:f>
              <c:strCache/>
            </c:strRef>
          </c:cat>
          <c:val>
            <c:numRef>
              <c:f>'Promotions 2013'!$C$22:$N$22</c:f>
              <c:numCache/>
            </c:numRef>
          </c:val>
          <c:shape val="box"/>
        </c:ser>
        <c:ser>
          <c:idx val="4"/>
          <c:order val="4"/>
          <c:tx>
            <c:strRef>
              <c:f>'Promotions 2013'!$B$23</c:f>
              <c:strCache>
                <c:ptCount val="1"/>
                <c:pt idx="0">
                  <c:v>Mixed - White &amp; Black Caribbean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'Promotions 2013'!$C$18:$N$18</c:f>
              <c:strCache/>
            </c:strRef>
          </c:cat>
          <c:val>
            <c:numRef>
              <c:f>'Promotions 2013'!$C$23:$N$23</c:f>
              <c:numCache/>
            </c:numRef>
          </c:val>
          <c:shape val="box"/>
        </c:ser>
        <c:ser>
          <c:idx val="5"/>
          <c:order val="5"/>
          <c:tx>
            <c:strRef>
              <c:f>'Promotions 2013'!$B$24</c:f>
              <c:strCache>
                <c:ptCount val="1"/>
                <c:pt idx="0">
                  <c:v>Caribbean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'Promotions 2013'!$C$18:$N$18</c:f>
              <c:strCache/>
            </c:strRef>
          </c:cat>
          <c:val>
            <c:numRef>
              <c:f>'Promotions 2013'!$C$24:$N$24</c:f>
              <c:numCache/>
            </c:numRef>
          </c:val>
          <c:shape val="box"/>
        </c:ser>
        <c:ser>
          <c:idx val="6"/>
          <c:order val="6"/>
          <c:tx>
            <c:strRef>
              <c:f>'Promotions 2013'!$B$25</c:f>
              <c:strCache>
                <c:ptCount val="1"/>
                <c:pt idx="0">
                  <c:v>Indian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'Promotions 2013'!$C$18:$N$18</c:f>
              <c:strCache/>
            </c:strRef>
          </c:cat>
          <c:val>
            <c:numRef>
              <c:f>'Promotions 2013'!$C$25:$N$25</c:f>
              <c:numCache/>
            </c:numRef>
          </c:val>
          <c:shape val="box"/>
        </c:ser>
        <c:ser>
          <c:idx val="7"/>
          <c:order val="7"/>
          <c:tx>
            <c:strRef>
              <c:f>'Promotions 2013'!$B$26</c:f>
              <c:strCache>
                <c:ptCount val="1"/>
                <c:pt idx="0">
                  <c:v>Pakistani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'Promotions 2013'!$C$18:$N$18</c:f>
              <c:strCache/>
            </c:strRef>
          </c:cat>
          <c:val>
            <c:numRef>
              <c:f>'Promotions 2013'!$C$26:$N$26</c:f>
              <c:numCache/>
            </c:numRef>
          </c:val>
          <c:shape val="box"/>
        </c:ser>
        <c:ser>
          <c:idx val="8"/>
          <c:order val="8"/>
          <c:tx>
            <c:strRef>
              <c:f>'Promotions 2013'!$B$27</c:f>
              <c:strCache>
                <c:ptCount val="1"/>
                <c:pt idx="0">
                  <c:v>White - Any Other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'Promotions 2013'!$C$18:$N$18</c:f>
              <c:strCache/>
            </c:strRef>
          </c:cat>
          <c:val>
            <c:numRef>
              <c:f>'Promotions 2013'!$C$27:$N$27</c:f>
              <c:numCache/>
            </c:numRef>
          </c:val>
          <c:shape val="box"/>
        </c:ser>
        <c:ser>
          <c:idx val="9"/>
          <c:order val="9"/>
          <c:tx>
            <c:strRef>
              <c:f>'Promotions 2013'!$B$28</c:f>
              <c:strCache>
                <c:ptCount val="1"/>
                <c:pt idx="0">
                  <c:v>White British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'Promotions 2013'!$C$18:$N$18</c:f>
              <c:strCache/>
            </c:strRef>
          </c:cat>
          <c:val>
            <c:numRef>
              <c:f>'Promotions 2013'!$C$28:$N$28</c:f>
              <c:numCache/>
            </c:numRef>
          </c:val>
          <c:shape val="box"/>
        </c:ser>
        <c:ser>
          <c:idx val="10"/>
          <c:order val="10"/>
          <c:tx>
            <c:strRef>
              <c:f>'Promotions 2013'!$B$29</c:f>
              <c:strCache>
                <c:ptCount val="1"/>
                <c:pt idx="0">
                  <c:v>White Irish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'Promotions 2013'!$C$18:$N$18</c:f>
              <c:strCache/>
            </c:strRef>
          </c:cat>
          <c:val>
            <c:numRef>
              <c:f>'Promotions 2013'!$C$29:$N$29</c:f>
              <c:numCache/>
            </c:numRef>
          </c:val>
          <c:shape val="box"/>
        </c:ser>
        <c:overlap val="100"/>
        <c:gapWidth val="55"/>
        <c:gapDepth val="55"/>
        <c:shape val="box"/>
        <c:axId val="59605180"/>
        <c:axId val="66684573"/>
      </c:bar3DChart>
      <c:catAx>
        <c:axId val="59605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84573"/>
        <c:crosses val="autoZero"/>
        <c:auto val="0"/>
        <c:lblOffset val="100"/>
        <c:tickLblSkip val="1"/>
        <c:noMultiLvlLbl val="0"/>
      </c:catAx>
      <c:valAx>
        <c:axId val="66684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05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2295"/>
          <c:w val="0.1725"/>
          <c:h val="0.6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Grievances 2012 to 2013</a:t>
            </a:r>
          </a:p>
        </c:rich>
      </c:tx>
      <c:layout>
        <c:manualLayout>
          <c:xMode val="factor"/>
          <c:yMode val="factor"/>
          <c:x val="-0.079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25"/>
          <c:y val="0.1985"/>
          <c:w val="0.49375"/>
          <c:h val="0.71"/>
        </c:manualLayout>
      </c:layout>
      <c:pieChart>
        <c:varyColors val="1"/>
        <c:ser>
          <c:idx val="0"/>
          <c:order val="0"/>
          <c:tx>
            <c:strRef>
              <c:f>Grievances!$C$3</c:f>
              <c:strCache>
                <c:ptCount val="1"/>
                <c:pt idx="0">
                  <c:v>No.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Grievances!$B$4:$B$5</c:f>
              <c:strCache/>
            </c:strRef>
          </c:cat>
          <c:val>
            <c:numRef>
              <c:f>Grievances!$C$4:$C$5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7925"/>
          <c:w val="0.121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Disciplinary cases 2012 to 2013</a:t>
            </a:r>
          </a:p>
        </c:rich>
      </c:tx>
      <c:layout>
        <c:manualLayout>
          <c:xMode val="factor"/>
          <c:yMode val="factor"/>
          <c:x val="-0.114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225"/>
          <c:y val="0.21425"/>
          <c:w val="0.3845"/>
          <c:h val="0.69075"/>
        </c:manualLayout>
      </c:layout>
      <c:pieChart>
        <c:varyColors val="1"/>
        <c:ser>
          <c:idx val="0"/>
          <c:order val="0"/>
          <c:tx>
            <c:strRef>
              <c:f>Disciplinaries!$C$3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Disciplinaries!$B$4:$B$6</c:f>
              <c:strCache/>
            </c:strRef>
          </c:cat>
          <c:val>
            <c:numRef>
              <c:f>Disciplinaries!$C$4:$C$6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"/>
          <c:y val="0.43625"/>
          <c:w val="0.15225"/>
          <c:h val="0.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180975</xdr:rowOff>
    </xdr:from>
    <xdr:to>
      <xdr:col>6</xdr:col>
      <xdr:colOff>257175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200025" y="1133475"/>
        <a:ext cx="4248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28</xdr:row>
      <xdr:rowOff>161925</xdr:rowOff>
    </xdr:from>
    <xdr:to>
      <xdr:col>6</xdr:col>
      <xdr:colOff>295275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161925" y="5495925"/>
        <a:ext cx="4324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5</xdr:row>
      <xdr:rowOff>180975</xdr:rowOff>
    </xdr:from>
    <xdr:to>
      <xdr:col>14</xdr:col>
      <xdr:colOff>600075</xdr:colOff>
      <xdr:row>20</xdr:row>
      <xdr:rowOff>161925</xdr:rowOff>
    </xdr:to>
    <xdr:graphicFrame>
      <xdr:nvGraphicFramePr>
        <xdr:cNvPr id="3" name="Chart 3"/>
        <xdr:cNvGraphicFramePr/>
      </xdr:nvGraphicFramePr>
      <xdr:xfrm>
        <a:off x="5410200" y="1133475"/>
        <a:ext cx="42576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581025</xdr:colOff>
      <xdr:row>28</xdr:row>
      <xdr:rowOff>161925</xdr:rowOff>
    </xdr:from>
    <xdr:to>
      <xdr:col>14</xdr:col>
      <xdr:colOff>600075</xdr:colOff>
      <xdr:row>45</xdr:row>
      <xdr:rowOff>104775</xdr:rowOff>
    </xdr:to>
    <xdr:graphicFrame>
      <xdr:nvGraphicFramePr>
        <xdr:cNvPr id="4" name="Chart 4"/>
        <xdr:cNvGraphicFramePr/>
      </xdr:nvGraphicFramePr>
      <xdr:xfrm>
        <a:off x="5381625" y="5495925"/>
        <a:ext cx="428625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9525</xdr:rowOff>
    </xdr:from>
    <xdr:to>
      <xdr:col>6</xdr:col>
      <xdr:colOff>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219075" y="1905000"/>
        <a:ext cx="393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11</xdr:row>
      <xdr:rowOff>190500</xdr:rowOff>
    </xdr:from>
    <xdr:to>
      <xdr:col>10</xdr:col>
      <xdr:colOff>428625</xdr:colOff>
      <xdr:row>26</xdr:row>
      <xdr:rowOff>161925</xdr:rowOff>
    </xdr:to>
    <xdr:graphicFrame>
      <xdr:nvGraphicFramePr>
        <xdr:cNvPr id="2" name="Chart 2"/>
        <xdr:cNvGraphicFramePr/>
      </xdr:nvGraphicFramePr>
      <xdr:xfrm>
        <a:off x="4152900" y="1905000"/>
        <a:ext cx="3467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32</xdr:row>
      <xdr:rowOff>76200</xdr:rowOff>
    </xdr:from>
    <xdr:to>
      <xdr:col>15</xdr:col>
      <xdr:colOff>428625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285750" y="6553200"/>
        <a:ext cx="102965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66675</xdr:rowOff>
    </xdr:from>
    <xdr:to>
      <xdr:col>7</xdr:col>
      <xdr:colOff>571500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219075" y="1590675"/>
        <a:ext cx="44005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123825</xdr:rowOff>
    </xdr:from>
    <xdr:to>
      <xdr:col>8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190500" y="2019300"/>
        <a:ext cx="49053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85725</xdr:rowOff>
    </xdr:from>
    <xdr:to>
      <xdr:col>7</xdr:col>
      <xdr:colOff>47625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80975" y="2381250"/>
        <a:ext cx="40481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171450</xdr:rowOff>
    </xdr:from>
    <xdr:to>
      <xdr:col>6</xdr:col>
      <xdr:colOff>600075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180975" y="2228850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38100</xdr:rowOff>
    </xdr:from>
    <xdr:to>
      <xdr:col>6</xdr:col>
      <xdr:colOff>600075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180975" y="5143500"/>
        <a:ext cx="46386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.7109375" style="0" customWidth="1"/>
    <col min="2" max="2" width="19.7109375" style="0" customWidth="1"/>
    <col min="3" max="3" width="11.57421875" style="0" bestFit="1" customWidth="1"/>
  </cols>
  <sheetData>
    <row r="1" ht="15">
      <c r="B1" s="2" t="s">
        <v>128</v>
      </c>
    </row>
    <row r="4" spans="2:19" ht="15">
      <c r="B4" s="3" t="s">
        <v>33</v>
      </c>
      <c r="C4" s="4"/>
      <c r="D4" s="134" t="s">
        <v>29</v>
      </c>
      <c r="E4" s="134"/>
      <c r="F4" s="135"/>
      <c r="G4" s="136" t="s">
        <v>26</v>
      </c>
      <c r="H4" s="134"/>
      <c r="I4" s="134"/>
      <c r="J4" s="135"/>
      <c r="K4" s="136" t="s">
        <v>34</v>
      </c>
      <c r="L4" s="134"/>
      <c r="M4" s="134"/>
      <c r="N4" s="135"/>
      <c r="O4" s="136" t="s">
        <v>35</v>
      </c>
      <c r="P4" s="134"/>
      <c r="Q4" s="135"/>
      <c r="R4" s="136" t="s">
        <v>36</v>
      </c>
      <c r="S4" s="135"/>
    </row>
    <row r="5" spans="2:19" ht="35.25" thickBot="1">
      <c r="B5" s="5"/>
      <c r="C5" s="90" t="s">
        <v>131</v>
      </c>
      <c r="D5" s="6" t="s">
        <v>37</v>
      </c>
      <c r="E5" s="6" t="s">
        <v>38</v>
      </c>
      <c r="F5" s="7" t="s">
        <v>39</v>
      </c>
      <c r="G5" s="8" t="s">
        <v>40</v>
      </c>
      <c r="H5" s="6" t="s">
        <v>41</v>
      </c>
      <c r="I5" s="6" t="s">
        <v>42</v>
      </c>
      <c r="J5" s="7" t="s">
        <v>43</v>
      </c>
      <c r="K5" s="8" t="s">
        <v>16</v>
      </c>
      <c r="L5" s="6" t="s">
        <v>19</v>
      </c>
      <c r="M5" s="6" t="s">
        <v>13</v>
      </c>
      <c r="N5" s="7" t="s">
        <v>44</v>
      </c>
      <c r="O5" s="8" t="s">
        <v>45</v>
      </c>
      <c r="P5" s="6" t="s">
        <v>46</v>
      </c>
      <c r="Q5" s="7" t="s">
        <v>47</v>
      </c>
      <c r="R5" s="8" t="s">
        <v>15</v>
      </c>
      <c r="S5" s="7" t="s">
        <v>48</v>
      </c>
    </row>
    <row r="6" spans="2:20" ht="15">
      <c r="B6" s="9" t="s">
        <v>49</v>
      </c>
      <c r="C6" s="10">
        <v>33937</v>
      </c>
      <c r="D6" s="11">
        <v>11.9</v>
      </c>
      <c r="E6" s="11">
        <v>1.2</v>
      </c>
      <c r="F6" s="11">
        <v>1.4</v>
      </c>
      <c r="G6" s="11">
        <v>1.2</v>
      </c>
      <c r="H6" s="11">
        <v>0.2</v>
      </c>
      <c r="I6" s="11">
        <v>1.2</v>
      </c>
      <c r="J6" s="11">
        <v>0.9</v>
      </c>
      <c r="K6" s="11">
        <v>2.6</v>
      </c>
      <c r="L6" s="11">
        <v>50.9</v>
      </c>
      <c r="M6" s="11">
        <v>8.7</v>
      </c>
      <c r="N6" s="11">
        <v>5.5</v>
      </c>
      <c r="O6" s="11">
        <v>2.5</v>
      </c>
      <c r="P6" s="11">
        <v>4.6</v>
      </c>
      <c r="Q6" s="11">
        <v>3.1</v>
      </c>
      <c r="R6" s="11">
        <v>0.3</v>
      </c>
      <c r="S6" s="12">
        <f>2.2+1.5</f>
        <v>3.7</v>
      </c>
      <c r="T6" s="76"/>
    </row>
    <row r="7" spans="2:20" ht="15">
      <c r="B7" s="13" t="s">
        <v>50</v>
      </c>
      <c r="C7" s="14">
        <v>28026</v>
      </c>
      <c r="D7" s="15">
        <v>41.6</v>
      </c>
      <c r="E7" s="15">
        <v>1.4</v>
      </c>
      <c r="F7" s="15">
        <v>1.5</v>
      </c>
      <c r="G7" s="15">
        <v>2.4</v>
      </c>
      <c r="H7" s="15">
        <v>0.3</v>
      </c>
      <c r="I7" s="15">
        <v>1</v>
      </c>
      <c r="J7" s="15">
        <v>0.6</v>
      </c>
      <c r="K7" s="15">
        <v>1.7</v>
      </c>
      <c r="L7" s="15">
        <v>32.7</v>
      </c>
      <c r="M7" s="15">
        <v>2.5</v>
      </c>
      <c r="N7" s="15">
        <v>3.7</v>
      </c>
      <c r="O7" s="15">
        <v>3.4</v>
      </c>
      <c r="P7" s="15">
        <v>3.3</v>
      </c>
      <c r="Q7" s="15">
        <v>2</v>
      </c>
      <c r="R7" s="15">
        <v>0.5</v>
      </c>
      <c r="S7" s="16">
        <v>1.3</v>
      </c>
      <c r="T7" s="76"/>
    </row>
    <row r="8" spans="2:20" ht="15">
      <c r="B8" s="13" t="s">
        <v>51</v>
      </c>
      <c r="C8" s="14">
        <v>33957</v>
      </c>
      <c r="D8" s="15">
        <v>21.8</v>
      </c>
      <c r="E8" s="15">
        <v>1.7</v>
      </c>
      <c r="F8" s="15">
        <v>3.6</v>
      </c>
      <c r="G8" s="15">
        <v>3.2</v>
      </c>
      <c r="H8" s="15">
        <v>0.6</v>
      </c>
      <c r="I8" s="15">
        <v>1.4</v>
      </c>
      <c r="J8" s="15">
        <v>1.3</v>
      </c>
      <c r="K8" s="15">
        <v>4.3</v>
      </c>
      <c r="L8" s="15">
        <v>18.9</v>
      </c>
      <c r="M8" s="15">
        <v>7</v>
      </c>
      <c r="N8" s="15">
        <v>3.5</v>
      </c>
      <c r="O8" s="15">
        <v>7.9</v>
      </c>
      <c r="P8" s="15">
        <v>10.3</v>
      </c>
      <c r="Q8" s="15">
        <v>5.7</v>
      </c>
      <c r="R8" s="15">
        <v>4</v>
      </c>
      <c r="S8" s="16">
        <v>5</v>
      </c>
      <c r="T8" s="76"/>
    </row>
    <row r="9" spans="2:20" ht="15">
      <c r="B9" s="13" t="s">
        <v>52</v>
      </c>
      <c r="C9" s="14">
        <v>26794</v>
      </c>
      <c r="D9" s="15">
        <v>79.1</v>
      </c>
      <c r="E9" s="15">
        <v>1.7</v>
      </c>
      <c r="F9" s="15">
        <v>1.2</v>
      </c>
      <c r="G9" s="15">
        <v>4.4</v>
      </c>
      <c r="H9" s="15">
        <v>0.3</v>
      </c>
      <c r="I9" s="15">
        <v>0.9</v>
      </c>
      <c r="J9" s="15">
        <v>0.7</v>
      </c>
      <c r="K9" s="15">
        <v>0.7</v>
      </c>
      <c r="L9" s="15">
        <v>3.1</v>
      </c>
      <c r="M9" s="15">
        <v>0.4</v>
      </c>
      <c r="N9" s="15">
        <v>1.3</v>
      </c>
      <c r="O9" s="15">
        <v>3.2</v>
      </c>
      <c r="P9" s="15">
        <v>1.2</v>
      </c>
      <c r="Q9" s="15">
        <v>1</v>
      </c>
      <c r="R9" s="15">
        <v>0.2</v>
      </c>
      <c r="S9" s="16">
        <v>0.6</v>
      </c>
      <c r="T9" s="76"/>
    </row>
    <row r="10" spans="2:20" ht="15">
      <c r="B10" s="13" t="s">
        <v>53</v>
      </c>
      <c r="C10" s="14">
        <v>21817</v>
      </c>
      <c r="D10" s="15">
        <v>80.7</v>
      </c>
      <c r="E10" s="15">
        <v>2.8</v>
      </c>
      <c r="F10" s="15">
        <v>1.4</v>
      </c>
      <c r="G10" s="15">
        <v>1.6</v>
      </c>
      <c r="H10" s="15">
        <v>0.1</v>
      </c>
      <c r="I10" s="15">
        <v>0.7</v>
      </c>
      <c r="J10" s="15">
        <v>0.5</v>
      </c>
      <c r="K10" s="15">
        <v>1.9</v>
      </c>
      <c r="L10" s="15">
        <v>3.5</v>
      </c>
      <c r="M10" s="15">
        <v>1.5</v>
      </c>
      <c r="N10" s="15">
        <v>1.1</v>
      </c>
      <c r="O10" s="15">
        <v>1.7</v>
      </c>
      <c r="P10" s="15">
        <v>0.9</v>
      </c>
      <c r="Q10" s="15">
        <v>0.5</v>
      </c>
      <c r="R10" s="15">
        <v>0.3</v>
      </c>
      <c r="S10" s="16">
        <v>0.7</v>
      </c>
      <c r="T10" s="76"/>
    </row>
    <row r="11" spans="2:20" ht="15">
      <c r="B11" s="13" t="s">
        <v>54</v>
      </c>
      <c r="C11" s="14">
        <v>30786</v>
      </c>
      <c r="D11" s="15">
        <v>47</v>
      </c>
      <c r="E11" s="15">
        <v>2.4</v>
      </c>
      <c r="F11" s="15">
        <v>2.6</v>
      </c>
      <c r="G11" s="15">
        <v>2.1</v>
      </c>
      <c r="H11" s="15">
        <v>0.2</v>
      </c>
      <c r="I11" s="15">
        <v>1.1</v>
      </c>
      <c r="J11" s="15">
        <v>0.7</v>
      </c>
      <c r="K11" s="15">
        <v>4.4</v>
      </c>
      <c r="L11" s="15">
        <v>21</v>
      </c>
      <c r="M11" s="15">
        <v>6.9</v>
      </c>
      <c r="N11" s="15">
        <v>2.9</v>
      </c>
      <c r="O11" s="15">
        <v>2.9</v>
      </c>
      <c r="P11" s="15">
        <v>1.7</v>
      </c>
      <c r="Q11" s="15">
        <v>1.2</v>
      </c>
      <c r="R11" s="15">
        <v>0.3</v>
      </c>
      <c r="S11" s="16">
        <v>2.2</v>
      </c>
      <c r="T11" s="76"/>
    </row>
    <row r="12" spans="2:20" ht="23.25">
      <c r="B12" s="17" t="s">
        <v>55</v>
      </c>
      <c r="C12" s="14">
        <v>25757</v>
      </c>
      <c r="D12" s="15">
        <v>63.8</v>
      </c>
      <c r="E12" s="15">
        <v>2.6</v>
      </c>
      <c r="F12" s="15">
        <v>1.6</v>
      </c>
      <c r="G12" s="15">
        <v>2.4</v>
      </c>
      <c r="H12" s="15">
        <v>0.2</v>
      </c>
      <c r="I12" s="15">
        <v>1</v>
      </c>
      <c r="J12" s="15">
        <v>0.6</v>
      </c>
      <c r="K12" s="15">
        <v>2.2</v>
      </c>
      <c r="L12" s="15">
        <v>14.1</v>
      </c>
      <c r="M12" s="15">
        <v>1.1</v>
      </c>
      <c r="N12" s="15">
        <v>2.4</v>
      </c>
      <c r="O12" s="15">
        <v>3.7</v>
      </c>
      <c r="P12" s="15">
        <v>2</v>
      </c>
      <c r="Q12" s="15">
        <v>1.1</v>
      </c>
      <c r="R12" s="15">
        <v>0.3</v>
      </c>
      <c r="S12" s="16">
        <v>0.7</v>
      </c>
      <c r="T12" s="76"/>
    </row>
    <row r="13" spans="2:20" ht="15.75" thickBot="1">
      <c r="B13" s="18" t="s">
        <v>56</v>
      </c>
      <c r="C13" s="19">
        <v>32921</v>
      </c>
      <c r="D13" s="20">
        <v>10.4</v>
      </c>
      <c r="E13" s="20">
        <v>0.7</v>
      </c>
      <c r="F13" s="20">
        <v>1.2</v>
      </c>
      <c r="G13" s="20">
        <v>1.1</v>
      </c>
      <c r="H13" s="20">
        <v>0.2</v>
      </c>
      <c r="I13" s="20">
        <v>0.8</v>
      </c>
      <c r="J13" s="20">
        <v>0.7</v>
      </c>
      <c r="K13" s="20">
        <v>1.9</v>
      </c>
      <c r="L13" s="20">
        <v>57</v>
      </c>
      <c r="M13" s="20">
        <v>6.5</v>
      </c>
      <c r="N13" s="20">
        <v>8.7</v>
      </c>
      <c r="O13" s="20">
        <v>2.5</v>
      </c>
      <c r="P13" s="20">
        <v>4.1</v>
      </c>
      <c r="Q13" s="20">
        <v>2.1</v>
      </c>
      <c r="R13" s="20">
        <v>0.4</v>
      </c>
      <c r="S13" s="21">
        <v>1.8</v>
      </c>
      <c r="T13" s="76"/>
    </row>
    <row r="14" spans="2:20" ht="35.25" thickBot="1">
      <c r="B14" s="22" t="s">
        <v>57</v>
      </c>
      <c r="C14" s="23">
        <f>SUM(C6:C13)</f>
        <v>233995</v>
      </c>
      <c r="D14" s="79">
        <v>0.4457092819614711</v>
      </c>
      <c r="E14" s="79">
        <v>0.018138603952964724</v>
      </c>
      <c r="F14" s="79">
        <v>0.01813860395296472</v>
      </c>
      <c r="G14" s="79">
        <v>0.023017262947210407</v>
      </c>
      <c r="H14" s="79">
        <v>0.002626970227670753</v>
      </c>
      <c r="I14" s="79">
        <v>0.010132599449587193</v>
      </c>
      <c r="J14" s="79">
        <v>0.007505629221916437</v>
      </c>
      <c r="K14" s="79">
        <v>0.024643482611958967</v>
      </c>
      <c r="L14" s="79">
        <v>0.25168876657493117</v>
      </c>
      <c r="M14" s="79">
        <v>0.04328246184638479</v>
      </c>
      <c r="N14" s="79">
        <v>0.03640230172629472</v>
      </c>
      <c r="O14" s="79">
        <v>0.03477608206154616</v>
      </c>
      <c r="P14" s="79">
        <v>0.035151363522641976</v>
      </c>
      <c r="Q14" s="79">
        <v>0.02089066800100075</v>
      </c>
      <c r="R14" s="79">
        <v>0.00788091068301226</v>
      </c>
      <c r="S14" s="80">
        <v>0.020015011258443835</v>
      </c>
      <c r="T14" s="1"/>
    </row>
    <row r="15" spans="2:20" ht="15.75" thickBot="1">
      <c r="B15" s="26"/>
      <c r="C15" s="27"/>
      <c r="D15" s="28"/>
      <c r="E15" s="28"/>
      <c r="F15" s="29"/>
      <c r="G15" s="28"/>
      <c r="H15" s="28"/>
      <c r="I15" s="28"/>
      <c r="J15" s="29"/>
      <c r="K15" s="28"/>
      <c r="L15" s="28"/>
      <c r="M15" s="28"/>
      <c r="N15" s="29"/>
      <c r="O15" s="28"/>
      <c r="P15" s="28"/>
      <c r="Q15" s="29"/>
      <c r="R15" s="28"/>
      <c r="S15" s="29"/>
      <c r="T15" s="1"/>
    </row>
    <row r="16" spans="2:19" ht="15">
      <c r="B16" s="9" t="s">
        <v>58</v>
      </c>
      <c r="C16" s="10">
        <v>22828</v>
      </c>
      <c r="D16" s="11">
        <v>69.8</v>
      </c>
      <c r="E16" s="11">
        <v>4.5</v>
      </c>
      <c r="F16" s="11">
        <v>3.6</v>
      </c>
      <c r="G16" s="11">
        <v>2.9</v>
      </c>
      <c r="H16" s="11">
        <v>0.4</v>
      </c>
      <c r="I16" s="11">
        <v>1.2</v>
      </c>
      <c r="J16" s="11">
        <v>0.7</v>
      </c>
      <c r="K16" s="11">
        <v>2.5</v>
      </c>
      <c r="L16" s="11">
        <v>3</v>
      </c>
      <c r="M16" s="11">
        <v>0.7</v>
      </c>
      <c r="N16" s="11">
        <v>0.9</v>
      </c>
      <c r="O16" s="11">
        <v>5</v>
      </c>
      <c r="P16" s="11">
        <v>2.1</v>
      </c>
      <c r="Q16" s="11">
        <v>1.4</v>
      </c>
      <c r="R16" s="11">
        <v>0.6</v>
      </c>
      <c r="S16" s="12">
        <v>0.6</v>
      </c>
    </row>
    <row r="17" spans="2:19" ht="15">
      <c r="B17" s="13" t="s">
        <v>59</v>
      </c>
      <c r="C17" s="14">
        <v>25334</v>
      </c>
      <c r="D17" s="15">
        <v>75.2</v>
      </c>
      <c r="E17" s="15">
        <v>2.2</v>
      </c>
      <c r="F17" s="15">
        <v>2.2</v>
      </c>
      <c r="G17" s="15">
        <v>3.1</v>
      </c>
      <c r="H17" s="15">
        <v>0.3</v>
      </c>
      <c r="I17" s="15">
        <v>0.8</v>
      </c>
      <c r="J17" s="15">
        <v>0.6</v>
      </c>
      <c r="K17" s="15">
        <v>1.9</v>
      </c>
      <c r="L17" s="15">
        <v>1.8</v>
      </c>
      <c r="M17" s="15">
        <v>0.8</v>
      </c>
      <c r="N17" s="15">
        <v>1.1</v>
      </c>
      <c r="O17" s="15">
        <v>4.9</v>
      </c>
      <c r="P17" s="15">
        <v>2.5</v>
      </c>
      <c r="Q17" s="15">
        <v>1.5</v>
      </c>
      <c r="R17" s="15">
        <v>0.5</v>
      </c>
      <c r="S17" s="16">
        <v>0.6</v>
      </c>
    </row>
    <row r="18" spans="2:19" ht="15.75" thickBot="1">
      <c r="B18" s="13" t="s">
        <v>127</v>
      </c>
      <c r="C18" s="19">
        <v>95107</v>
      </c>
      <c r="D18" s="15">
        <v>85.1</v>
      </c>
      <c r="E18" s="15">
        <v>1.8</v>
      </c>
      <c r="F18" s="15">
        <v>1.7</v>
      </c>
      <c r="G18" s="15">
        <v>1</v>
      </c>
      <c r="H18" s="15">
        <v>0.2</v>
      </c>
      <c r="I18" s="15">
        <v>0.6</v>
      </c>
      <c r="J18" s="15">
        <v>0.4</v>
      </c>
      <c r="K18" s="15">
        <v>4</v>
      </c>
      <c r="L18" s="15">
        <v>1.2</v>
      </c>
      <c r="M18" s="15">
        <v>0.2</v>
      </c>
      <c r="N18" s="15">
        <v>0.8</v>
      </c>
      <c r="O18" s="15">
        <v>1.3</v>
      </c>
      <c r="P18" s="15">
        <v>0.4</v>
      </c>
      <c r="Q18" s="15">
        <v>0.3</v>
      </c>
      <c r="R18" s="15">
        <v>0.5</v>
      </c>
      <c r="S18" s="16">
        <v>0.5</v>
      </c>
    </row>
    <row r="19" spans="2:20" ht="24" thickBot="1">
      <c r="B19" s="22" t="s">
        <v>60</v>
      </c>
      <c r="C19" s="94">
        <f>SUM(C16:C18)</f>
        <v>143269</v>
      </c>
      <c r="D19" s="24">
        <v>76.73</v>
      </c>
      <c r="E19" s="24">
        <f aca="true" t="shared" si="0" ref="E19:S19">AVERAGE(E16:E18)</f>
        <v>2.8333333333333335</v>
      </c>
      <c r="F19" s="24">
        <f t="shared" si="0"/>
        <v>2.5000000000000004</v>
      </c>
      <c r="G19" s="24">
        <f t="shared" si="0"/>
        <v>2.3333333333333335</v>
      </c>
      <c r="H19" s="24">
        <f t="shared" si="0"/>
        <v>0.3</v>
      </c>
      <c r="I19" s="24">
        <f t="shared" si="0"/>
        <v>0.8666666666666667</v>
      </c>
      <c r="J19" s="24">
        <f t="shared" si="0"/>
        <v>0.5666666666666665</v>
      </c>
      <c r="K19" s="24">
        <f t="shared" si="0"/>
        <v>2.8000000000000003</v>
      </c>
      <c r="L19" s="24">
        <f t="shared" si="0"/>
        <v>2</v>
      </c>
      <c r="M19" s="24">
        <f t="shared" si="0"/>
        <v>0.5666666666666667</v>
      </c>
      <c r="N19" s="24">
        <f t="shared" si="0"/>
        <v>0.9333333333333332</v>
      </c>
      <c r="O19" s="24">
        <f t="shared" si="0"/>
        <v>3.733333333333334</v>
      </c>
      <c r="P19" s="24">
        <f t="shared" si="0"/>
        <v>1.6666666666666667</v>
      </c>
      <c r="Q19" s="24">
        <f t="shared" si="0"/>
        <v>1.0666666666666667</v>
      </c>
      <c r="R19" s="24">
        <f t="shared" si="0"/>
        <v>0.5333333333333333</v>
      </c>
      <c r="S19" s="25">
        <f t="shared" si="0"/>
        <v>0.5666666666666667</v>
      </c>
      <c r="T19" s="76"/>
    </row>
    <row r="20" spans="2:20" ht="15.75" thickBot="1">
      <c r="B20" s="81"/>
      <c r="C20" s="93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</row>
    <row r="21" spans="2:20" s="91" customFormat="1" ht="23.25" thickBot="1">
      <c r="B21" s="81"/>
      <c r="C21" s="98" t="s">
        <v>131</v>
      </c>
      <c r="D21" s="99" t="s">
        <v>29</v>
      </c>
      <c r="E21" s="100" t="s">
        <v>130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</row>
    <row r="22" spans="2:20" s="96" customFormat="1" ht="30" customHeight="1" thickBot="1">
      <c r="B22" s="97" t="s">
        <v>129</v>
      </c>
      <c r="C22" s="103">
        <v>206674</v>
      </c>
      <c r="D22" s="104">
        <v>0.891</v>
      </c>
      <c r="E22" s="105">
        <v>0.109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2:20" s="96" customFormat="1" ht="30" customHeight="1">
      <c r="B23" s="89"/>
      <c r="C23" s="101"/>
      <c r="D23" s="102"/>
      <c r="E23" s="102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4:20" ht="15"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2:7" ht="15">
      <c r="B25" t="s">
        <v>126</v>
      </c>
      <c r="C25" s="82"/>
      <c r="D25" s="106"/>
      <c r="F25" s="76"/>
      <c r="G25" s="88"/>
    </row>
    <row r="26" spans="3:7" ht="15">
      <c r="C26" s="82"/>
      <c r="D26" s="106"/>
      <c r="F26" s="1"/>
      <c r="G26" s="77"/>
    </row>
    <row r="27" spans="3:7" ht="15">
      <c r="C27" s="82"/>
      <c r="D27" s="106"/>
      <c r="F27" s="107"/>
      <c r="G27" s="77"/>
    </row>
    <row r="28" spans="7:8" ht="15">
      <c r="G28" s="83"/>
      <c r="H28" s="106"/>
    </row>
    <row r="29" spans="3:7" ht="15">
      <c r="C29" s="82"/>
      <c r="F29" s="82"/>
      <c r="G29" s="83"/>
    </row>
    <row r="30" spans="6:7" ht="15">
      <c r="F30" s="108"/>
      <c r="G30" s="106"/>
    </row>
    <row r="31" ht="15">
      <c r="F31" s="82"/>
    </row>
  </sheetData>
  <sheetProtection/>
  <mergeCells count="5">
    <mergeCell ref="D4:F4"/>
    <mergeCell ref="G4:J4"/>
    <mergeCell ref="K4:N4"/>
    <mergeCell ref="O4:Q4"/>
    <mergeCell ref="R4:S4"/>
  </mergeCells>
  <printOptions/>
  <pageMargins left="0.7" right="0.7" top="0.75" bottom="0.75" header="0.3" footer="0.3"/>
  <pageSetup horizontalDpi="600" verticalDpi="600" orientation="portrait" paperSize="9" r:id="rId1"/>
  <ignoredErrors>
    <ignoredError sqref="C1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O9"/>
  <sheetViews>
    <sheetView zoomScale="90" zoomScaleNormal="90" zoomScalePageLayoutView="0" workbookViewId="0" topLeftCell="A1">
      <selection activeCell="L19" sqref="L19"/>
    </sheetView>
  </sheetViews>
  <sheetFormatPr defaultColWidth="9.140625" defaultRowHeight="15"/>
  <cols>
    <col min="1" max="1" width="2.7109375" style="0" customWidth="1"/>
    <col min="2" max="2" width="14.28125" style="0" bestFit="1" customWidth="1"/>
    <col min="9" max="9" width="28.00390625" style="0" bestFit="1" customWidth="1"/>
    <col min="10" max="10" width="5.421875" style="0" bestFit="1" customWidth="1"/>
    <col min="11" max="11" width="5.7109375" style="0" bestFit="1" customWidth="1"/>
    <col min="12" max="12" width="7.57421875" style="0" bestFit="1" customWidth="1"/>
    <col min="13" max="13" width="7.28125" style="0" bestFit="1" customWidth="1"/>
    <col min="14" max="14" width="7.57421875" style="0" bestFit="1" customWidth="1"/>
  </cols>
  <sheetData>
    <row r="1" ht="15.75">
      <c r="B1" s="110" t="s">
        <v>138</v>
      </c>
    </row>
    <row r="3" spans="2:15" ht="45">
      <c r="B3" s="44" t="s">
        <v>22</v>
      </c>
      <c r="C3" s="44" t="s">
        <v>102</v>
      </c>
      <c r="D3" s="50" t="s">
        <v>86</v>
      </c>
      <c r="I3" s="49" t="s">
        <v>100</v>
      </c>
      <c r="J3" s="49" t="s">
        <v>29</v>
      </c>
      <c r="K3" s="49" t="s">
        <v>26</v>
      </c>
      <c r="L3" s="49" t="s">
        <v>34</v>
      </c>
      <c r="M3" s="49" t="s">
        <v>35</v>
      </c>
      <c r="N3" s="49" t="s">
        <v>101</v>
      </c>
      <c r="O3" s="49" t="s">
        <v>27</v>
      </c>
    </row>
    <row r="4" spans="2:15" ht="15">
      <c r="B4" s="48" t="s">
        <v>24</v>
      </c>
      <c r="C4" s="48">
        <v>21</v>
      </c>
      <c r="D4" s="51">
        <v>0.0512</v>
      </c>
      <c r="I4" s="52" t="s">
        <v>109</v>
      </c>
      <c r="J4" s="52">
        <v>317</v>
      </c>
      <c r="K4" s="52">
        <v>5</v>
      </c>
      <c r="L4" s="52">
        <v>21</v>
      </c>
      <c r="M4" s="52">
        <v>16</v>
      </c>
      <c r="N4" s="52">
        <v>8</v>
      </c>
      <c r="O4" s="52">
        <v>43</v>
      </c>
    </row>
    <row r="5" spans="2:9" ht="15">
      <c r="B5" s="48" t="s">
        <v>25</v>
      </c>
      <c r="C5" s="48">
        <v>16</v>
      </c>
      <c r="D5" s="51">
        <v>0.039</v>
      </c>
      <c r="I5" t="s">
        <v>125</v>
      </c>
    </row>
    <row r="6" spans="2:4" ht="15">
      <c r="B6" s="48" t="s">
        <v>103</v>
      </c>
      <c r="C6" s="48">
        <v>8</v>
      </c>
      <c r="D6" s="51">
        <v>0.0195</v>
      </c>
    </row>
    <row r="7" spans="2:4" ht="15">
      <c r="B7" s="48" t="s">
        <v>26</v>
      </c>
      <c r="C7" s="48">
        <v>5</v>
      </c>
      <c r="D7" s="51">
        <v>0.0122</v>
      </c>
    </row>
    <row r="8" spans="2:4" ht="15">
      <c r="B8" s="48" t="s">
        <v>29</v>
      </c>
      <c r="C8" s="48">
        <v>317</v>
      </c>
      <c r="D8" s="51">
        <v>0.7732</v>
      </c>
    </row>
    <row r="9" spans="2:4" ht="15">
      <c r="B9" s="48" t="s">
        <v>27</v>
      </c>
      <c r="C9" s="48">
        <v>43</v>
      </c>
      <c r="D9" s="51">
        <v>0.1049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8"/>
  <sheetViews>
    <sheetView tabSelected="1" zoomScalePageLayoutView="0" workbookViewId="0" topLeftCell="A13">
      <selection activeCell="J10" sqref="J10"/>
    </sheetView>
  </sheetViews>
  <sheetFormatPr defaultColWidth="9.140625" defaultRowHeight="15"/>
  <cols>
    <col min="1" max="1" width="2.7109375" style="0" customWidth="1"/>
    <col min="2" max="2" width="24.00390625" style="0" bestFit="1" customWidth="1"/>
  </cols>
  <sheetData>
    <row r="2" ht="15.75" thickBot="1">
      <c r="B2" s="2" t="s">
        <v>124</v>
      </c>
    </row>
    <row r="3" spans="2:6" ht="27" thickBot="1">
      <c r="B3" s="40" t="s">
        <v>62</v>
      </c>
      <c r="C3" s="42" t="s">
        <v>96</v>
      </c>
      <c r="D3" s="42" t="s">
        <v>97</v>
      </c>
      <c r="E3" s="42" t="s">
        <v>98</v>
      </c>
      <c r="F3" s="43" t="s">
        <v>99</v>
      </c>
    </row>
    <row r="4" spans="2:6" ht="15.75" thickBot="1">
      <c r="B4" s="40" t="s">
        <v>112</v>
      </c>
      <c r="C4" s="45">
        <v>202</v>
      </c>
      <c r="D4" s="45">
        <v>163</v>
      </c>
      <c r="E4" s="45">
        <v>20</v>
      </c>
      <c r="F4" s="41">
        <v>17</v>
      </c>
    </row>
    <row r="6" ht="15.75" thickBot="1"/>
    <row r="7" spans="2:6" ht="27" thickBot="1">
      <c r="B7" s="40" t="s">
        <v>62</v>
      </c>
      <c r="C7" s="42" t="s">
        <v>96</v>
      </c>
      <c r="D7" s="42" t="s">
        <v>97</v>
      </c>
      <c r="E7" s="42" t="s">
        <v>98</v>
      </c>
      <c r="F7" s="43" t="s">
        <v>99</v>
      </c>
    </row>
    <row r="8" spans="2:6" ht="15.75" thickBot="1">
      <c r="B8" s="40" t="s">
        <v>112</v>
      </c>
      <c r="C8" s="46">
        <v>0.55</v>
      </c>
      <c r="D8" s="46">
        <v>0.45</v>
      </c>
      <c r="E8" s="46">
        <v>0.54</v>
      </c>
      <c r="F8" s="47">
        <v>0.46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zoomScale="75" zoomScaleNormal="75" zoomScalePageLayoutView="0" workbookViewId="0" topLeftCell="A10">
      <selection activeCell="G25" sqref="G25"/>
    </sheetView>
  </sheetViews>
  <sheetFormatPr defaultColWidth="9.140625" defaultRowHeight="15"/>
  <cols>
    <col min="1" max="1" width="2.7109375" style="0" customWidth="1"/>
    <col min="2" max="2" width="23.57421875" style="0" bestFit="1" customWidth="1"/>
  </cols>
  <sheetData>
    <row r="2" spans="2:9" ht="15">
      <c r="B2" s="54" t="s">
        <v>61</v>
      </c>
      <c r="I2" s="54" t="s">
        <v>132</v>
      </c>
    </row>
    <row r="3" spans="2:10" ht="15">
      <c r="B3" t="s">
        <v>62</v>
      </c>
      <c r="C3" s="120" t="s">
        <v>63</v>
      </c>
      <c r="I3" t="s">
        <v>62</v>
      </c>
      <c r="J3" t="s">
        <v>66</v>
      </c>
    </row>
    <row r="4" spans="2:10" ht="15">
      <c r="B4" t="s">
        <v>64</v>
      </c>
      <c r="C4" s="121">
        <v>0.1989</v>
      </c>
      <c r="I4" t="s">
        <v>64</v>
      </c>
      <c r="J4" s="1">
        <v>0.179</v>
      </c>
    </row>
    <row r="5" spans="2:10" ht="15">
      <c r="B5" t="s">
        <v>29</v>
      </c>
      <c r="C5" s="121">
        <v>0.8011</v>
      </c>
      <c r="I5" t="s">
        <v>29</v>
      </c>
      <c r="J5" s="1">
        <v>0.821</v>
      </c>
    </row>
    <row r="25" spans="2:9" ht="15">
      <c r="B25" s="54" t="s">
        <v>65</v>
      </c>
      <c r="I25" s="54" t="s">
        <v>133</v>
      </c>
    </row>
    <row r="26" spans="2:10" ht="15">
      <c r="B26" t="s">
        <v>62</v>
      </c>
      <c r="C26" s="120" t="s">
        <v>63</v>
      </c>
      <c r="I26" t="s">
        <v>62</v>
      </c>
      <c r="J26" t="s">
        <v>66</v>
      </c>
    </row>
    <row r="27" spans="2:10" ht="15">
      <c r="B27" t="s">
        <v>64</v>
      </c>
      <c r="C27" s="121">
        <v>0.2704</v>
      </c>
      <c r="I27" t="s">
        <v>64</v>
      </c>
      <c r="J27" s="1">
        <v>0.33</v>
      </c>
    </row>
    <row r="28" spans="2:10" ht="15">
      <c r="B28" t="s">
        <v>29</v>
      </c>
      <c r="C28" s="121">
        <v>0.7296</v>
      </c>
      <c r="I28" t="s">
        <v>29</v>
      </c>
      <c r="J28" s="1">
        <v>0.67</v>
      </c>
    </row>
  </sheetData>
  <sheetProtection/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2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4.421875" style="30" bestFit="1" customWidth="1"/>
    <col min="3" max="3" width="8.7109375" style="31" customWidth="1"/>
    <col min="4" max="5" width="9.140625" style="31" customWidth="1"/>
    <col min="6" max="6" width="12.421875" style="31" customWidth="1"/>
    <col min="7" max="7" width="9.140625" style="31" customWidth="1"/>
    <col min="8" max="8" width="12.57421875" style="31" bestFit="1" customWidth="1"/>
    <col min="9" max="9" width="9.57421875" style="31" bestFit="1" customWidth="1"/>
    <col min="10" max="10" width="11.57421875" style="31" bestFit="1" customWidth="1"/>
    <col min="11" max="15" width="9.140625" style="31" customWidth="1"/>
  </cols>
  <sheetData>
    <row r="1" ht="15">
      <c r="B1" s="122" t="s">
        <v>141</v>
      </c>
    </row>
    <row r="3" ht="15">
      <c r="B3" s="123" t="s">
        <v>83</v>
      </c>
    </row>
    <row r="4" spans="2:15" ht="60">
      <c r="B4" s="66" t="s">
        <v>116</v>
      </c>
      <c r="C4" s="67" t="s">
        <v>67</v>
      </c>
      <c r="D4" s="67" t="s">
        <v>68</v>
      </c>
      <c r="E4" s="33" t="s">
        <v>69</v>
      </c>
      <c r="F4" s="67" t="s">
        <v>70</v>
      </c>
      <c r="G4" s="67" t="s">
        <v>71</v>
      </c>
      <c r="H4" s="33" t="s">
        <v>72</v>
      </c>
      <c r="I4" s="33" t="s">
        <v>73</v>
      </c>
      <c r="J4" s="33" t="s">
        <v>74</v>
      </c>
      <c r="K4" s="67" t="s">
        <v>75</v>
      </c>
      <c r="L4" s="33" t="s">
        <v>76</v>
      </c>
      <c r="M4" s="67" t="s">
        <v>77</v>
      </c>
      <c r="N4" s="33" t="s">
        <v>78</v>
      </c>
      <c r="O4" s="67" t="s">
        <v>9</v>
      </c>
    </row>
    <row r="5" spans="2:15" ht="15">
      <c r="B5" s="66" t="s">
        <v>10</v>
      </c>
      <c r="C5" s="33">
        <v>0.00489853044086774</v>
      </c>
      <c r="D5" s="33">
        <v>0.01757469244288225</v>
      </c>
      <c r="E5" s="33">
        <v>0.02252252252252252</v>
      </c>
      <c r="F5" s="33">
        <v>0.021067415730337078</v>
      </c>
      <c r="G5" s="33">
        <v>0.02040816326530612</v>
      </c>
      <c r="H5" s="33">
        <v>0</v>
      </c>
      <c r="I5" s="33">
        <v>0.0033003300330033004</v>
      </c>
      <c r="J5" s="33">
        <v>0.0196078431372549</v>
      </c>
      <c r="K5" s="33">
        <v>0.039755351681957186</v>
      </c>
      <c r="L5" s="33">
        <v>0.020833333333333332</v>
      </c>
      <c r="M5" s="33">
        <v>0.015957446808510637</v>
      </c>
      <c r="N5" s="33">
        <v>0.015100671140939598</v>
      </c>
      <c r="O5" s="33">
        <v>0.0218223040952246</v>
      </c>
    </row>
    <row r="6" spans="2:15" ht="15">
      <c r="B6" s="66" t="s">
        <v>79</v>
      </c>
      <c r="C6" s="33">
        <v>0.006997900629811057</v>
      </c>
      <c r="D6" s="33">
        <v>0.0035149384885764497</v>
      </c>
      <c r="E6" s="33">
        <v>0.018018018018018018</v>
      </c>
      <c r="F6" s="33">
        <v>0.016853932584269662</v>
      </c>
      <c r="G6" s="33">
        <v>0.09037900874635568</v>
      </c>
      <c r="H6" s="33">
        <v>0</v>
      </c>
      <c r="I6" s="33">
        <v>0.0033003300330033004</v>
      </c>
      <c r="J6" s="33">
        <v>0.0196078431372549</v>
      </c>
      <c r="K6" s="33">
        <v>0.014416775884665793</v>
      </c>
      <c r="L6" s="33">
        <v>0.010416666666666666</v>
      </c>
      <c r="M6" s="33">
        <v>0.0398936170212766</v>
      </c>
      <c r="N6" s="33">
        <v>0.015100671140939598</v>
      </c>
      <c r="O6" s="33">
        <v>0.0168626895281281</v>
      </c>
    </row>
    <row r="7" spans="2:15" ht="15">
      <c r="B7" s="66" t="s">
        <v>11</v>
      </c>
      <c r="C7" s="33">
        <v>0.009097270818754374</v>
      </c>
      <c r="D7" s="33">
        <v>0.007029876977152899</v>
      </c>
      <c r="E7" s="33">
        <v>0</v>
      </c>
      <c r="F7" s="33">
        <v>0.02247191011235955</v>
      </c>
      <c r="G7" s="33">
        <v>0.008746355685131196</v>
      </c>
      <c r="H7" s="33">
        <v>0</v>
      </c>
      <c r="I7" s="33">
        <v>0</v>
      </c>
      <c r="J7" s="33">
        <v>0</v>
      </c>
      <c r="K7" s="33">
        <v>0.01529051987767584</v>
      </c>
      <c r="L7" s="33">
        <v>0.03125</v>
      </c>
      <c r="M7" s="33">
        <v>0.018617021276595744</v>
      </c>
      <c r="N7" s="33">
        <v>0.003355704697986577</v>
      </c>
      <c r="O7" s="33">
        <v>0.011761371687685986</v>
      </c>
    </row>
    <row r="8" spans="2:15" ht="15">
      <c r="B8" s="66" t="s">
        <v>12</v>
      </c>
      <c r="C8" s="33">
        <v>0.012596221133659902</v>
      </c>
      <c r="D8" s="33">
        <v>0.012302284710017574</v>
      </c>
      <c r="E8" s="33">
        <v>0.018018018018018018</v>
      </c>
      <c r="F8" s="33">
        <v>0.037921348314606744</v>
      </c>
      <c r="G8" s="33">
        <v>0.043731778425655975</v>
      </c>
      <c r="H8" s="33">
        <v>0.028169014084507043</v>
      </c>
      <c r="I8" s="33">
        <v>0.019801980198019802</v>
      </c>
      <c r="J8" s="33">
        <v>0.058823529411764705</v>
      </c>
      <c r="K8" s="33">
        <v>0.0799475753604194</v>
      </c>
      <c r="L8" s="33">
        <v>0.010416666666666666</v>
      </c>
      <c r="M8" s="33">
        <v>0.06914893617021277</v>
      </c>
      <c r="N8" s="33">
        <v>0.026845637583892617</v>
      </c>
      <c r="O8" s="33">
        <v>0.0436446081904492</v>
      </c>
    </row>
    <row r="9" spans="2:15" ht="15">
      <c r="B9" s="66" t="s">
        <v>13</v>
      </c>
      <c r="C9" s="33">
        <v>0.009097270818754374</v>
      </c>
      <c r="D9" s="33">
        <v>0.0017574692442882249</v>
      </c>
      <c r="E9" s="33">
        <v>0.0045045045045045045</v>
      </c>
      <c r="F9" s="33">
        <v>0.004213483146067416</v>
      </c>
      <c r="G9" s="33">
        <v>0.0058309037900874635</v>
      </c>
      <c r="H9" s="33">
        <v>0</v>
      </c>
      <c r="I9" s="33">
        <v>0.006600660066006601</v>
      </c>
      <c r="J9" s="33">
        <v>0</v>
      </c>
      <c r="K9" s="33">
        <v>0.002621231979030144</v>
      </c>
      <c r="L9" s="33">
        <v>0.010416666666666666</v>
      </c>
      <c r="M9" s="33">
        <v>0</v>
      </c>
      <c r="N9" s="33">
        <v>0.0050335570469798654</v>
      </c>
      <c r="O9" s="33">
        <v>0.004534504747059657</v>
      </c>
    </row>
    <row r="10" spans="2:15" ht="15">
      <c r="B10" s="66" t="s">
        <v>14</v>
      </c>
      <c r="C10" s="33">
        <v>0.04478656403079076</v>
      </c>
      <c r="D10" s="33">
        <v>0.026362038664323375</v>
      </c>
      <c r="E10" s="33">
        <v>0.04954954954954955</v>
      </c>
      <c r="F10" s="33">
        <v>0.06460674157303371</v>
      </c>
      <c r="G10" s="33">
        <v>0.0058309037900874635</v>
      </c>
      <c r="H10" s="33">
        <v>0.028169014084507043</v>
      </c>
      <c r="I10" s="33">
        <v>0.036303630363036306</v>
      </c>
      <c r="J10" s="33">
        <v>0.0196078431372549</v>
      </c>
      <c r="K10" s="33">
        <v>0.055919615552643076</v>
      </c>
      <c r="L10" s="33">
        <v>0.010416666666666666</v>
      </c>
      <c r="M10" s="33">
        <v>0.005319148936170213</v>
      </c>
      <c r="N10" s="33">
        <v>0.02181208053691275</v>
      </c>
      <c r="O10" s="33">
        <v>0.04194416891030183</v>
      </c>
    </row>
    <row r="11" spans="2:15" ht="15">
      <c r="B11" s="66" t="s">
        <v>15</v>
      </c>
      <c r="C11" s="33">
        <v>0.0013995801259622112</v>
      </c>
      <c r="D11" s="33">
        <v>0.007029876977152899</v>
      </c>
      <c r="E11" s="33">
        <v>0.0045045045045045045</v>
      </c>
      <c r="F11" s="33">
        <v>0</v>
      </c>
      <c r="G11" s="33">
        <v>0.02040816326530612</v>
      </c>
      <c r="H11" s="33">
        <v>0</v>
      </c>
      <c r="I11" s="33">
        <v>0</v>
      </c>
      <c r="J11" s="33">
        <v>0.0392156862745098</v>
      </c>
      <c r="K11" s="33">
        <v>0.01310615989515072</v>
      </c>
      <c r="L11" s="33">
        <v>0</v>
      </c>
      <c r="M11" s="33">
        <v>0.005319148936170213</v>
      </c>
      <c r="N11" s="33">
        <v>0.0016778523489932886</v>
      </c>
      <c r="O11" s="33">
        <v>0.0069434603939351</v>
      </c>
    </row>
    <row r="12" spans="2:15" ht="15">
      <c r="B12" s="66" t="s">
        <v>16</v>
      </c>
      <c r="C12" s="33">
        <v>0.0370888733379986</v>
      </c>
      <c r="D12" s="33">
        <v>0.040421792618629174</v>
      </c>
      <c r="E12" s="33">
        <v>0.018018018018018018</v>
      </c>
      <c r="F12" s="33">
        <v>0.019662921348314606</v>
      </c>
      <c r="G12" s="33">
        <v>0.22448979591836735</v>
      </c>
      <c r="H12" s="33">
        <v>0</v>
      </c>
      <c r="I12" s="33">
        <v>0.039603960396039604</v>
      </c>
      <c r="J12" s="33">
        <v>0.19607843137254902</v>
      </c>
      <c r="K12" s="33">
        <v>0.05198776758409786</v>
      </c>
      <c r="L12" s="33">
        <v>0.041666666666666664</v>
      </c>
      <c r="M12" s="33">
        <v>0.2765957446808511</v>
      </c>
      <c r="N12" s="33">
        <v>0.07550335570469799</v>
      </c>
      <c r="O12" s="33">
        <v>0.06589202210571064</v>
      </c>
    </row>
    <row r="13" spans="2:15" ht="15">
      <c r="B13" s="66" t="s">
        <v>80</v>
      </c>
      <c r="C13" s="33">
        <v>0.002099370188943317</v>
      </c>
      <c r="D13" s="33">
        <v>0.0035149384885764497</v>
      </c>
      <c r="E13" s="33">
        <v>0</v>
      </c>
      <c r="F13" s="33">
        <v>0.0056179775280898875</v>
      </c>
      <c r="G13" s="33">
        <v>0.029154518950437316</v>
      </c>
      <c r="H13" s="33">
        <v>0</v>
      </c>
      <c r="I13" s="33">
        <v>0.0033003300330033004</v>
      </c>
      <c r="J13" s="33">
        <v>0</v>
      </c>
      <c r="K13" s="33">
        <v>0.0061162079510703364</v>
      </c>
      <c r="L13" s="33">
        <v>0.010416666666666666</v>
      </c>
      <c r="M13" s="33">
        <v>0.0026595744680851063</v>
      </c>
      <c r="N13" s="33">
        <v>0.003355704697986577</v>
      </c>
      <c r="O13" s="33">
        <v>0.005384724387133343</v>
      </c>
    </row>
    <row r="14" spans="2:15" ht="15">
      <c r="B14" s="66" t="s">
        <v>81</v>
      </c>
      <c r="C14" s="33">
        <v>0.002099370188943317</v>
      </c>
      <c r="D14" s="33">
        <v>0.0035149384885764497</v>
      </c>
      <c r="E14" s="33">
        <v>0.0045045045045045045</v>
      </c>
      <c r="F14" s="33">
        <v>0.0014044943820224719</v>
      </c>
      <c r="G14" s="33">
        <v>0.01749271137026239</v>
      </c>
      <c r="H14" s="33">
        <v>0</v>
      </c>
      <c r="I14" s="33">
        <v>0.006600660066006601</v>
      </c>
      <c r="J14" s="33">
        <v>0</v>
      </c>
      <c r="K14" s="33">
        <v>0.0017474879860200961</v>
      </c>
      <c r="L14" s="33">
        <v>0</v>
      </c>
      <c r="M14" s="33">
        <v>0.005319148936170213</v>
      </c>
      <c r="N14" s="33">
        <v>0.003355704697986577</v>
      </c>
      <c r="O14" s="33">
        <v>0.0032591752869491285</v>
      </c>
    </row>
    <row r="15" spans="2:15" ht="15">
      <c r="B15" s="66" t="s">
        <v>17</v>
      </c>
      <c r="C15" s="33">
        <v>0</v>
      </c>
      <c r="D15" s="33">
        <v>0</v>
      </c>
      <c r="E15" s="33">
        <v>0</v>
      </c>
      <c r="F15" s="33">
        <v>0.0028089887640449437</v>
      </c>
      <c r="G15" s="33">
        <v>0.0058309037900874635</v>
      </c>
      <c r="H15" s="33">
        <v>0</v>
      </c>
      <c r="I15" s="33">
        <v>0.0033003300330033004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0.0007085163667280714</v>
      </c>
    </row>
    <row r="16" spans="2:15" ht="15">
      <c r="B16" s="66" t="s">
        <v>18</v>
      </c>
      <c r="C16" s="33">
        <v>0.007697690692792162</v>
      </c>
      <c r="D16" s="33">
        <v>0.008787346221441126</v>
      </c>
      <c r="E16" s="33">
        <v>0.013513513513513514</v>
      </c>
      <c r="F16" s="33">
        <v>0.008426966292134831</v>
      </c>
      <c r="G16" s="33">
        <v>0</v>
      </c>
      <c r="H16" s="33">
        <v>0</v>
      </c>
      <c r="I16" s="33">
        <v>0.0033003300330033004</v>
      </c>
      <c r="J16" s="33">
        <v>0</v>
      </c>
      <c r="K16" s="33">
        <v>0.00655307994757536</v>
      </c>
      <c r="L16" s="33">
        <v>0</v>
      </c>
      <c r="M16" s="33">
        <v>0</v>
      </c>
      <c r="N16" s="33">
        <v>0.003355704697986577</v>
      </c>
      <c r="O16" s="33">
        <v>0.006093240753861414</v>
      </c>
    </row>
    <row r="17" spans="2:15" ht="15">
      <c r="B17" s="66" t="s">
        <v>19</v>
      </c>
      <c r="C17" s="33">
        <v>0.03848845346396081</v>
      </c>
      <c r="D17" s="33">
        <v>0.03163444639718805</v>
      </c>
      <c r="E17" s="33">
        <v>0.02252252252252252</v>
      </c>
      <c r="F17" s="33">
        <v>0.06741573033707865</v>
      </c>
      <c r="G17" s="33">
        <v>0.14285714285714285</v>
      </c>
      <c r="H17" s="33">
        <v>0.028169014084507043</v>
      </c>
      <c r="I17" s="33">
        <v>0.019801980198019802</v>
      </c>
      <c r="J17" s="33">
        <v>0.0392156862745098</v>
      </c>
      <c r="K17" s="33">
        <v>0.020969855832241154</v>
      </c>
      <c r="L17" s="33">
        <v>0.020833333333333332</v>
      </c>
      <c r="M17" s="33">
        <v>0.06648936170212766</v>
      </c>
      <c r="N17" s="33">
        <v>0.05536912751677853</v>
      </c>
      <c r="O17" s="33">
        <v>0.04151905909026499</v>
      </c>
    </row>
    <row r="18" spans="2:15" ht="15">
      <c r="B18" s="66" t="s">
        <v>113</v>
      </c>
      <c r="C18" s="33">
        <v>0.0867739678096571</v>
      </c>
      <c r="D18" s="33">
        <v>0.0913884007029877</v>
      </c>
      <c r="E18" s="33">
        <v>0.0945945945945946</v>
      </c>
      <c r="F18" s="33">
        <v>0.11095505617977527</v>
      </c>
      <c r="G18" s="33">
        <v>0.052478134110787174</v>
      </c>
      <c r="H18" s="33">
        <v>0.1267605633802817</v>
      </c>
      <c r="I18" s="33">
        <v>0.12871287128712872</v>
      </c>
      <c r="J18" s="33">
        <v>0.11764705882352941</v>
      </c>
      <c r="K18" s="33">
        <v>0.1288772389689821</v>
      </c>
      <c r="L18" s="33">
        <v>0.052083333333333336</v>
      </c>
      <c r="M18" s="33">
        <v>0.18617021276595744</v>
      </c>
      <c r="N18" s="33">
        <v>0.13590604026845637</v>
      </c>
      <c r="O18" s="33">
        <v>0.11322091540314581</v>
      </c>
    </row>
    <row r="19" spans="2:15" ht="15">
      <c r="B19" s="66" t="s">
        <v>114</v>
      </c>
      <c r="C19" s="33">
        <v>0.7200839748075577</v>
      </c>
      <c r="D19" s="33">
        <v>0.7293497363796133</v>
      </c>
      <c r="E19" s="33">
        <v>0.7162162162162162</v>
      </c>
      <c r="F19" s="33">
        <v>0.6039325842696629</v>
      </c>
      <c r="G19" s="33">
        <v>0.3294460641399417</v>
      </c>
      <c r="H19" s="33">
        <v>0.7605633802816901</v>
      </c>
      <c r="I19" s="33">
        <v>0.7128712871287128</v>
      </c>
      <c r="J19" s="33">
        <v>0.47058823529411764</v>
      </c>
      <c r="K19" s="33">
        <v>0.5386631716906947</v>
      </c>
      <c r="L19" s="33">
        <v>0.7395833333333334</v>
      </c>
      <c r="M19" s="33">
        <v>0.300531914893617</v>
      </c>
      <c r="N19" s="33">
        <v>0.6291946308724832</v>
      </c>
      <c r="O19" s="33">
        <v>0.5996882527986397</v>
      </c>
    </row>
    <row r="20" spans="2:15" ht="15">
      <c r="B20" s="66" t="s">
        <v>115</v>
      </c>
      <c r="C20" s="33">
        <v>0.016794961511546535</v>
      </c>
      <c r="D20" s="33">
        <v>0.015817223198594025</v>
      </c>
      <c r="E20" s="33">
        <v>0.013513513513513514</v>
      </c>
      <c r="F20" s="33">
        <v>0.012640449438202247</v>
      </c>
      <c r="G20" s="33">
        <v>0.0029154518950437317</v>
      </c>
      <c r="H20" s="33">
        <v>0.028169014084507043</v>
      </c>
      <c r="I20" s="33">
        <v>0.013201320132013201</v>
      </c>
      <c r="J20" s="33">
        <v>0.0196078431372549</v>
      </c>
      <c r="K20" s="33">
        <v>0.024027959807776323</v>
      </c>
      <c r="L20" s="33">
        <v>0.041666666666666664</v>
      </c>
      <c r="M20" s="33">
        <v>0.007978723404255319</v>
      </c>
      <c r="N20" s="33">
        <v>0.0050335570469798654</v>
      </c>
      <c r="O20" s="33">
        <v>0.016720986254782487</v>
      </c>
    </row>
    <row r="21" spans="2:15" ht="15">
      <c r="B21" s="66" t="s">
        <v>9</v>
      </c>
      <c r="C21" s="33">
        <v>1</v>
      </c>
      <c r="D21" s="33">
        <v>1</v>
      </c>
      <c r="E21" s="33">
        <v>1</v>
      </c>
      <c r="F21" s="33">
        <v>1</v>
      </c>
      <c r="G21" s="33">
        <v>1</v>
      </c>
      <c r="H21" s="33">
        <v>1</v>
      </c>
      <c r="I21" s="33">
        <v>1</v>
      </c>
      <c r="J21" s="33">
        <v>1</v>
      </c>
      <c r="K21" s="33">
        <v>1</v>
      </c>
      <c r="L21" s="33">
        <v>1</v>
      </c>
      <c r="M21" s="33">
        <v>1</v>
      </c>
      <c r="N21" s="33">
        <v>1</v>
      </c>
      <c r="O21" s="33">
        <v>1</v>
      </c>
    </row>
    <row r="23" ht="15">
      <c r="B23" s="123" t="s">
        <v>84</v>
      </c>
    </row>
    <row r="24" spans="2:15" ht="60">
      <c r="B24" s="66" t="s">
        <v>116</v>
      </c>
      <c r="C24" s="67" t="s">
        <v>67</v>
      </c>
      <c r="D24" s="67" t="s">
        <v>68</v>
      </c>
      <c r="E24" s="33" t="s">
        <v>69</v>
      </c>
      <c r="F24" s="67" t="s">
        <v>70</v>
      </c>
      <c r="G24" s="67" t="s">
        <v>71</v>
      </c>
      <c r="H24" s="33" t="s">
        <v>72</v>
      </c>
      <c r="I24" s="33" t="s">
        <v>73</v>
      </c>
      <c r="J24" s="33" t="s">
        <v>74</v>
      </c>
      <c r="K24" s="67" t="s">
        <v>75</v>
      </c>
      <c r="L24" s="33" t="s">
        <v>76</v>
      </c>
      <c r="M24" s="67" t="s">
        <v>77</v>
      </c>
      <c r="N24" s="33" t="s">
        <v>78</v>
      </c>
      <c r="O24" s="67" t="s">
        <v>9</v>
      </c>
    </row>
    <row r="25" spans="2:15" ht="15">
      <c r="B25" s="66" t="s">
        <v>10</v>
      </c>
      <c r="C25" s="33">
        <v>0</v>
      </c>
      <c r="D25" s="33">
        <v>0.02564102564102564</v>
      </c>
      <c r="E25" s="33">
        <v>0.07664233576642336</v>
      </c>
      <c r="F25" s="33">
        <v>0.006211180124223602</v>
      </c>
      <c r="G25" s="33">
        <v>0.040983606557377046</v>
      </c>
      <c r="H25" s="33">
        <v>0</v>
      </c>
      <c r="I25" s="33">
        <v>0</v>
      </c>
      <c r="J25" s="33">
        <v>0</v>
      </c>
      <c r="K25" s="33">
        <v>0.024009603841536616</v>
      </c>
      <c r="L25" s="33">
        <v>0</v>
      </c>
      <c r="M25" s="33">
        <v>0.006944444444444444</v>
      </c>
      <c r="N25" s="33">
        <v>0.006666666666666667</v>
      </c>
      <c r="O25" s="33">
        <v>0.022579244463742945</v>
      </c>
    </row>
    <row r="26" spans="2:15" ht="15">
      <c r="B26" s="66" t="s">
        <v>79</v>
      </c>
      <c r="C26" s="33">
        <v>0</v>
      </c>
      <c r="D26" s="33">
        <v>0</v>
      </c>
      <c r="E26" s="33">
        <v>0.025547445255474453</v>
      </c>
      <c r="F26" s="33">
        <v>0.006211180124223602</v>
      </c>
      <c r="G26" s="33">
        <v>0.07377049180327869</v>
      </c>
      <c r="H26" s="33">
        <v>0</v>
      </c>
      <c r="I26" s="33">
        <v>0</v>
      </c>
      <c r="J26" s="33">
        <v>0</v>
      </c>
      <c r="K26" s="33">
        <v>0.007202881152460984</v>
      </c>
      <c r="L26" s="33">
        <v>0</v>
      </c>
      <c r="M26" s="33">
        <v>0.013888888888888888</v>
      </c>
      <c r="N26" s="33">
        <v>0.013333333333333334</v>
      </c>
      <c r="O26" s="33">
        <v>0.0121580547112462</v>
      </c>
    </row>
    <row r="27" spans="2:15" ht="15">
      <c r="B27" s="66" t="s">
        <v>11</v>
      </c>
      <c r="C27" s="33">
        <v>0.0031746031746031746</v>
      </c>
      <c r="D27" s="33">
        <v>0.02564102564102564</v>
      </c>
      <c r="E27" s="33">
        <v>0.0072992700729927005</v>
      </c>
      <c r="F27" s="33">
        <v>0.003105590062111801</v>
      </c>
      <c r="G27" s="33">
        <v>0.00819672131147541</v>
      </c>
      <c r="H27" s="33">
        <v>0.047619047619047616</v>
      </c>
      <c r="I27" s="33">
        <v>0</v>
      </c>
      <c r="J27" s="33">
        <v>0</v>
      </c>
      <c r="K27" s="33">
        <v>0.0024009603841536613</v>
      </c>
      <c r="L27" s="33">
        <v>0</v>
      </c>
      <c r="M27" s="33">
        <v>0.013888888888888888</v>
      </c>
      <c r="N27" s="33">
        <v>0</v>
      </c>
      <c r="O27" s="33">
        <v>0.005210594876248371</v>
      </c>
    </row>
    <row r="28" spans="2:15" ht="15">
      <c r="B28" s="66" t="s">
        <v>12</v>
      </c>
      <c r="C28" s="33">
        <v>0.006349206349206349</v>
      </c>
      <c r="D28" s="33">
        <v>0</v>
      </c>
      <c r="E28" s="33">
        <v>0.01824817518248175</v>
      </c>
      <c r="F28" s="33">
        <v>0.009316770186335404</v>
      </c>
      <c r="G28" s="33">
        <v>0.04918032786885246</v>
      </c>
      <c r="H28" s="33">
        <v>0</v>
      </c>
      <c r="I28" s="33">
        <v>0</v>
      </c>
      <c r="J28" s="33">
        <v>0.047619047619047616</v>
      </c>
      <c r="K28" s="33">
        <v>0.01680672268907563</v>
      </c>
      <c r="L28" s="33">
        <v>0</v>
      </c>
      <c r="M28" s="33">
        <v>0.06944444444444445</v>
      </c>
      <c r="N28" s="33">
        <v>0.006666666666666667</v>
      </c>
      <c r="O28" s="33">
        <v>0.0182370820668693</v>
      </c>
    </row>
    <row r="29" spans="2:15" ht="15">
      <c r="B29" s="66" t="s">
        <v>13</v>
      </c>
      <c r="C29" s="33">
        <v>0</v>
      </c>
      <c r="D29" s="33">
        <v>0</v>
      </c>
      <c r="E29" s="33">
        <v>0.0036496350364963502</v>
      </c>
      <c r="F29" s="33">
        <v>0</v>
      </c>
      <c r="G29" s="33">
        <v>0.02459016393442623</v>
      </c>
      <c r="H29" s="33">
        <v>0</v>
      </c>
      <c r="I29" s="33">
        <v>0</v>
      </c>
      <c r="J29" s="33">
        <v>0.09523809523809523</v>
      </c>
      <c r="K29" s="33">
        <v>0</v>
      </c>
      <c r="L29" s="33">
        <v>0</v>
      </c>
      <c r="M29" s="33">
        <v>0.006944444444444444</v>
      </c>
      <c r="N29" s="33">
        <v>0.006666666666666667</v>
      </c>
      <c r="O29" s="33">
        <v>0.0034737299174989146</v>
      </c>
    </row>
    <row r="30" spans="2:15" ht="15">
      <c r="B30" s="66" t="s">
        <v>14</v>
      </c>
      <c r="C30" s="33">
        <v>0.009523809523809525</v>
      </c>
      <c r="D30" s="33">
        <v>0.01282051282051282</v>
      </c>
      <c r="E30" s="33">
        <v>0.032846715328467155</v>
      </c>
      <c r="F30" s="33">
        <v>0.049689440993788817</v>
      </c>
      <c r="G30" s="33">
        <v>0</v>
      </c>
      <c r="H30" s="33">
        <v>0</v>
      </c>
      <c r="I30" s="33">
        <v>0.05263157894736842</v>
      </c>
      <c r="J30" s="33">
        <v>0</v>
      </c>
      <c r="K30" s="33">
        <v>0.03361344537815126</v>
      </c>
      <c r="L30" s="33">
        <v>0</v>
      </c>
      <c r="M30" s="33">
        <v>0.013888888888888888</v>
      </c>
      <c r="N30" s="33">
        <v>0.02</v>
      </c>
      <c r="O30" s="33">
        <v>0.02735562310030395</v>
      </c>
    </row>
    <row r="31" spans="2:15" ht="15">
      <c r="B31" s="66" t="s">
        <v>15</v>
      </c>
      <c r="C31" s="33">
        <v>0</v>
      </c>
      <c r="D31" s="33">
        <v>0</v>
      </c>
      <c r="E31" s="33">
        <v>0</v>
      </c>
      <c r="F31" s="33">
        <v>0</v>
      </c>
      <c r="G31" s="33">
        <v>0.05737704918032787</v>
      </c>
      <c r="H31" s="33">
        <v>0</v>
      </c>
      <c r="I31" s="33">
        <v>0</v>
      </c>
      <c r="J31" s="33">
        <v>0.047619047619047616</v>
      </c>
      <c r="K31" s="33">
        <v>0.0024009603841536613</v>
      </c>
      <c r="L31" s="33">
        <v>0</v>
      </c>
      <c r="M31" s="33">
        <v>0.013888888888888888</v>
      </c>
      <c r="N31" s="33">
        <v>0.006666666666666667</v>
      </c>
      <c r="O31" s="33">
        <v>0.005644811115935736</v>
      </c>
    </row>
    <row r="32" spans="2:15" ht="15">
      <c r="B32" s="66" t="s">
        <v>16</v>
      </c>
      <c r="C32" s="33">
        <v>0.022222222222222223</v>
      </c>
      <c r="D32" s="33">
        <v>0.038461538461538464</v>
      </c>
      <c r="E32" s="33">
        <v>0.014598540145985401</v>
      </c>
      <c r="F32" s="33">
        <v>0.003105590062111801</v>
      </c>
      <c r="G32" s="33">
        <v>0.20491803278688525</v>
      </c>
      <c r="H32" s="33">
        <v>0</v>
      </c>
      <c r="I32" s="33">
        <v>0</v>
      </c>
      <c r="J32" s="33">
        <v>0.09523809523809523</v>
      </c>
      <c r="K32" s="33">
        <v>0.08643457382953182</v>
      </c>
      <c r="L32" s="33">
        <v>0</v>
      </c>
      <c r="M32" s="33">
        <v>0.3333333333333333</v>
      </c>
      <c r="N32" s="33">
        <v>0.03333333333333333</v>
      </c>
      <c r="O32" s="33">
        <v>0.07251411202778985</v>
      </c>
    </row>
    <row r="33" spans="2:15" ht="15">
      <c r="B33" s="66" t="s">
        <v>80</v>
      </c>
      <c r="C33" s="33">
        <v>0</v>
      </c>
      <c r="D33" s="33">
        <v>0</v>
      </c>
      <c r="E33" s="33">
        <v>0</v>
      </c>
      <c r="F33" s="33">
        <v>0</v>
      </c>
      <c r="G33" s="33">
        <v>0.01639344262295082</v>
      </c>
      <c r="H33" s="33">
        <v>0</v>
      </c>
      <c r="I33" s="33">
        <v>0</v>
      </c>
      <c r="J33" s="33">
        <v>0</v>
      </c>
      <c r="K33" s="33">
        <v>0.006002400960384154</v>
      </c>
      <c r="L33" s="33">
        <v>0</v>
      </c>
      <c r="M33" s="33">
        <v>0</v>
      </c>
      <c r="N33" s="33">
        <v>0</v>
      </c>
      <c r="O33" s="33">
        <v>0.00303951367781155</v>
      </c>
    </row>
    <row r="34" spans="2:15" ht="15">
      <c r="B34" s="66" t="s">
        <v>81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0.0024009603841536613</v>
      </c>
      <c r="L34" s="33">
        <v>0</v>
      </c>
      <c r="M34" s="33">
        <v>0.006944444444444444</v>
      </c>
      <c r="N34" s="33">
        <v>0</v>
      </c>
      <c r="O34" s="33">
        <v>0.0013026487190620929</v>
      </c>
    </row>
    <row r="35" spans="2:15" ht="15">
      <c r="B35" s="66" t="s">
        <v>17</v>
      </c>
      <c r="C35" s="33">
        <v>0.0031746031746031746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0.0012004801920768306</v>
      </c>
      <c r="L35" s="33">
        <v>0</v>
      </c>
      <c r="M35" s="33">
        <v>0.013888888888888888</v>
      </c>
      <c r="N35" s="33">
        <v>0.006666666666666667</v>
      </c>
      <c r="O35" s="33">
        <v>0.0021710811984368217</v>
      </c>
    </row>
    <row r="36" spans="2:15" ht="15">
      <c r="B36" s="66" t="s">
        <v>18</v>
      </c>
      <c r="C36" s="33">
        <v>0.0031746031746031746</v>
      </c>
      <c r="D36" s="33">
        <v>0</v>
      </c>
      <c r="E36" s="33">
        <v>0.014598540145985401</v>
      </c>
      <c r="F36" s="33">
        <v>0.009316770186335404</v>
      </c>
      <c r="G36" s="33">
        <v>0</v>
      </c>
      <c r="H36" s="33">
        <v>0</v>
      </c>
      <c r="I36" s="33">
        <v>0</v>
      </c>
      <c r="J36" s="33">
        <v>0</v>
      </c>
      <c r="K36" s="33">
        <v>0.004801920768307323</v>
      </c>
      <c r="L36" s="33">
        <v>0</v>
      </c>
      <c r="M36" s="33">
        <v>0</v>
      </c>
      <c r="N36" s="33">
        <v>0.013333333333333334</v>
      </c>
      <c r="O36" s="33">
        <v>0.0060790273556231</v>
      </c>
    </row>
    <row r="37" spans="2:15" ht="15">
      <c r="B37" s="66" t="s">
        <v>19</v>
      </c>
      <c r="C37" s="33">
        <v>0.0031746031746031746</v>
      </c>
      <c r="D37" s="33">
        <v>0.038461538461538464</v>
      </c>
      <c r="E37" s="33">
        <v>0.01824817518248175</v>
      </c>
      <c r="F37" s="33">
        <v>0.003105590062111801</v>
      </c>
      <c r="G37" s="33">
        <v>0.13934426229508196</v>
      </c>
      <c r="H37" s="33">
        <v>0</v>
      </c>
      <c r="I37" s="33">
        <v>0</v>
      </c>
      <c r="J37" s="33">
        <v>0.047619047619047616</v>
      </c>
      <c r="K37" s="33">
        <v>0.0024009603841536613</v>
      </c>
      <c r="L37" s="33">
        <v>0.25</v>
      </c>
      <c r="M37" s="33">
        <v>0.0625</v>
      </c>
      <c r="N37" s="33">
        <v>0.02666666666666667</v>
      </c>
      <c r="O37" s="33">
        <v>0.01910551454624403</v>
      </c>
    </row>
    <row r="38" spans="2:15" ht="15">
      <c r="B38" s="66" t="s">
        <v>113</v>
      </c>
      <c r="C38" s="33">
        <v>0.047619047619047616</v>
      </c>
      <c r="D38" s="33">
        <v>0.038461538461538464</v>
      </c>
      <c r="E38" s="33">
        <v>0.01824817518248175</v>
      </c>
      <c r="F38" s="33">
        <v>0.040372670807453416</v>
      </c>
      <c r="G38" s="33">
        <v>0.03278688524590164</v>
      </c>
      <c r="H38" s="33">
        <v>0.047619047619047616</v>
      </c>
      <c r="I38" s="33">
        <v>0.15789473684210525</v>
      </c>
      <c r="J38" s="33">
        <v>0</v>
      </c>
      <c r="K38" s="33">
        <v>0.04201680672268908</v>
      </c>
      <c r="L38" s="33">
        <v>0</v>
      </c>
      <c r="M38" s="33">
        <v>0.1111111111111111</v>
      </c>
      <c r="N38" s="33">
        <v>0.02666666666666667</v>
      </c>
      <c r="O38" s="33">
        <v>0.04298740772904907</v>
      </c>
    </row>
    <row r="39" spans="2:15" ht="15">
      <c r="B39" s="66" t="s">
        <v>114</v>
      </c>
      <c r="C39" s="33">
        <v>0.8920634920634921</v>
      </c>
      <c r="D39" s="33">
        <v>0.7948717948717948</v>
      </c>
      <c r="E39" s="33">
        <v>0.7262773722627737</v>
      </c>
      <c r="F39" s="33">
        <v>0.8509316770186336</v>
      </c>
      <c r="G39" s="33">
        <v>0.3442622950819672</v>
      </c>
      <c r="H39" s="33">
        <v>0.9047619047619048</v>
      </c>
      <c r="I39" s="33">
        <v>0.7894736842105263</v>
      </c>
      <c r="J39" s="33">
        <v>0.6666666666666666</v>
      </c>
      <c r="K39" s="33">
        <v>0.7503001200480192</v>
      </c>
      <c r="L39" s="33">
        <v>0.75</v>
      </c>
      <c r="M39" s="33">
        <v>0.3125</v>
      </c>
      <c r="N39" s="33">
        <v>0.8333333333333334</v>
      </c>
      <c r="O39" s="33">
        <v>0.7399044724272688</v>
      </c>
    </row>
    <row r="40" spans="2:15" ht="15">
      <c r="B40" s="66" t="s">
        <v>115</v>
      </c>
      <c r="C40" s="33">
        <v>0.009523809523809525</v>
      </c>
      <c r="D40" s="33">
        <v>0.02564102564102564</v>
      </c>
      <c r="E40" s="33">
        <v>0.043795620437956206</v>
      </c>
      <c r="F40" s="33">
        <v>0.018633540372670808</v>
      </c>
      <c r="G40" s="33">
        <v>0.00819672131147541</v>
      </c>
      <c r="H40" s="33">
        <v>0</v>
      </c>
      <c r="I40" s="33">
        <v>0</v>
      </c>
      <c r="J40" s="33">
        <v>0</v>
      </c>
      <c r="K40" s="33">
        <v>0.01800720288115246</v>
      </c>
      <c r="L40" s="33">
        <v>0</v>
      </c>
      <c r="M40" s="33">
        <v>0.020833333333333332</v>
      </c>
      <c r="N40" s="33">
        <v>0</v>
      </c>
      <c r="O40" s="33">
        <v>0.0182370820668693</v>
      </c>
    </row>
    <row r="41" spans="2:16" ht="15">
      <c r="B41" s="66" t="s">
        <v>9</v>
      </c>
      <c r="C41" s="33">
        <v>1</v>
      </c>
      <c r="D41" s="33">
        <v>1</v>
      </c>
      <c r="E41" s="33">
        <v>1</v>
      </c>
      <c r="F41" s="33">
        <v>1</v>
      </c>
      <c r="G41" s="33">
        <v>1</v>
      </c>
      <c r="H41" s="33">
        <v>1</v>
      </c>
      <c r="I41" s="33">
        <v>1</v>
      </c>
      <c r="J41" s="33">
        <v>1</v>
      </c>
      <c r="K41" s="33">
        <v>1</v>
      </c>
      <c r="L41" s="33">
        <v>1</v>
      </c>
      <c r="M41" s="33">
        <v>1</v>
      </c>
      <c r="N41" s="33">
        <v>1</v>
      </c>
      <c r="O41" s="33">
        <v>1</v>
      </c>
      <c r="P41" s="1"/>
    </row>
    <row r="44" ht="15">
      <c r="B44" s="123" t="s">
        <v>82</v>
      </c>
    </row>
    <row r="45" spans="2:15" ht="60">
      <c r="B45" s="66" t="s">
        <v>116</v>
      </c>
      <c r="C45" s="68" t="s">
        <v>67</v>
      </c>
      <c r="D45" s="68" t="s">
        <v>68</v>
      </c>
      <c r="E45" s="64" t="s">
        <v>69</v>
      </c>
      <c r="F45" s="68" t="s">
        <v>70</v>
      </c>
      <c r="G45" s="68" t="s">
        <v>71</v>
      </c>
      <c r="H45" s="64" t="s">
        <v>72</v>
      </c>
      <c r="I45" s="64" t="s">
        <v>73</v>
      </c>
      <c r="J45" s="64" t="s">
        <v>74</v>
      </c>
      <c r="K45" s="68" t="s">
        <v>75</v>
      </c>
      <c r="L45" s="64" t="s">
        <v>76</v>
      </c>
      <c r="M45" s="68" t="s">
        <v>77</v>
      </c>
      <c r="N45" s="64" t="s">
        <v>78</v>
      </c>
      <c r="O45" s="68" t="s">
        <v>9</v>
      </c>
    </row>
    <row r="46" spans="2:15" ht="15">
      <c r="B46" s="64" t="s">
        <v>10</v>
      </c>
      <c r="C46" s="65">
        <v>0.0040137614678899085</v>
      </c>
      <c r="D46" s="65">
        <v>0.01854714064914992</v>
      </c>
      <c r="E46" s="65">
        <v>0.05241935483870968</v>
      </c>
      <c r="F46" s="65">
        <v>0.01644100580270793</v>
      </c>
      <c r="G46" s="65">
        <v>0.025806451612903226</v>
      </c>
      <c r="H46" s="65">
        <v>0</v>
      </c>
      <c r="I46" s="65">
        <v>0.003105590062111801</v>
      </c>
      <c r="J46" s="65">
        <v>0.013888888888888888</v>
      </c>
      <c r="K46" s="65">
        <v>0.03555413196668802</v>
      </c>
      <c r="L46" s="65">
        <v>0.02</v>
      </c>
      <c r="M46" s="65">
        <v>0.013461538461538462</v>
      </c>
      <c r="N46" s="65">
        <v>0.013404825737265416</v>
      </c>
      <c r="O46" s="65">
        <v>0.02200854700854701</v>
      </c>
    </row>
    <row r="47" spans="2:15" ht="15">
      <c r="B47" s="64" t="s">
        <v>79</v>
      </c>
      <c r="C47" s="65">
        <v>0.005733944954128441</v>
      </c>
      <c r="D47" s="65">
        <v>0.0030911901081916537</v>
      </c>
      <c r="E47" s="65">
        <v>0.02217741935483871</v>
      </c>
      <c r="F47" s="65">
        <v>0.013539651837524178</v>
      </c>
      <c r="G47" s="65">
        <v>0.08602150537634409</v>
      </c>
      <c r="H47" s="65">
        <v>0</v>
      </c>
      <c r="I47" s="65">
        <v>0.003105590062111801</v>
      </c>
      <c r="J47" s="65">
        <v>0.013888888888888888</v>
      </c>
      <c r="K47" s="65">
        <v>0.012491992312620116</v>
      </c>
      <c r="L47" s="65">
        <v>0.01</v>
      </c>
      <c r="M47" s="65">
        <v>0.032692307692307694</v>
      </c>
      <c r="N47" s="65">
        <v>0.014745308310991957</v>
      </c>
      <c r="O47" s="65">
        <v>0.015705128205128205</v>
      </c>
    </row>
    <row r="48" spans="2:15" ht="15">
      <c r="B48" s="64" t="s">
        <v>11</v>
      </c>
      <c r="C48" s="65">
        <v>0.008027522935779817</v>
      </c>
      <c r="D48" s="65">
        <v>0.00927357032457496</v>
      </c>
      <c r="E48" s="65">
        <v>0.004032258064516129</v>
      </c>
      <c r="F48" s="65">
        <v>0.01644100580270793</v>
      </c>
      <c r="G48" s="65">
        <v>0.008602150537634409</v>
      </c>
      <c r="H48" s="65">
        <v>0.010869565217391304</v>
      </c>
      <c r="I48" s="65">
        <v>0</v>
      </c>
      <c r="J48" s="65">
        <v>0</v>
      </c>
      <c r="K48" s="65">
        <v>0.01185137732222934</v>
      </c>
      <c r="L48" s="65">
        <v>0.03</v>
      </c>
      <c r="M48" s="65">
        <v>0.01730769230769231</v>
      </c>
      <c r="N48" s="65">
        <v>0.002680965147453083</v>
      </c>
      <c r="O48" s="65">
        <v>0.01014957264957265</v>
      </c>
    </row>
    <row r="49" spans="2:15" ht="15">
      <c r="B49" s="64" t="s">
        <v>12</v>
      </c>
      <c r="C49" s="65">
        <v>0.011467889908256881</v>
      </c>
      <c r="D49" s="65">
        <v>0.010819165378670788</v>
      </c>
      <c r="E49" s="65">
        <v>0.018145161290322582</v>
      </c>
      <c r="F49" s="65">
        <v>0.029013539651837523</v>
      </c>
      <c r="G49" s="65">
        <v>0.04516129032258064</v>
      </c>
      <c r="H49" s="65">
        <v>0.021739130434782608</v>
      </c>
      <c r="I49" s="65">
        <v>0.018633540372670808</v>
      </c>
      <c r="J49" s="65">
        <v>0.05555555555555555</v>
      </c>
      <c r="K49" s="65">
        <v>0.06310057655349136</v>
      </c>
      <c r="L49" s="65">
        <v>0.01</v>
      </c>
      <c r="M49" s="65">
        <v>0.06923076923076923</v>
      </c>
      <c r="N49" s="65">
        <v>0.022788203753351208</v>
      </c>
      <c r="O49" s="65">
        <v>0.03739316239316239</v>
      </c>
    </row>
    <row r="50" spans="2:15" ht="15">
      <c r="B50" s="64" t="s">
        <v>13</v>
      </c>
      <c r="C50" s="65">
        <v>0.007454128440366973</v>
      </c>
      <c r="D50" s="65">
        <v>0.0015455950540958269</v>
      </c>
      <c r="E50" s="65">
        <v>0.004032258064516129</v>
      </c>
      <c r="F50" s="65">
        <v>0.0029013539651837525</v>
      </c>
      <c r="G50" s="65">
        <v>0.010752688172043012</v>
      </c>
      <c r="H50" s="65">
        <v>0</v>
      </c>
      <c r="I50" s="65">
        <v>0.006211180124223602</v>
      </c>
      <c r="J50" s="65">
        <v>0.027777777777777776</v>
      </c>
      <c r="K50" s="65">
        <v>0.0019218449711723255</v>
      </c>
      <c r="L50" s="65">
        <v>0.01</v>
      </c>
      <c r="M50" s="65">
        <v>0.0019230769230769232</v>
      </c>
      <c r="N50" s="65">
        <v>0.005361930294906166</v>
      </c>
      <c r="O50" s="65">
        <v>0.004273504273504274</v>
      </c>
    </row>
    <row r="51" spans="2:15" ht="15">
      <c r="B51" s="64" t="s">
        <v>14</v>
      </c>
      <c r="C51" s="65">
        <v>0.03841743119266055</v>
      </c>
      <c r="D51" s="65">
        <v>0.02472952086553323</v>
      </c>
      <c r="E51" s="65">
        <v>0.04032258064516129</v>
      </c>
      <c r="F51" s="65">
        <v>0.059961315280464215</v>
      </c>
      <c r="G51" s="65">
        <v>0.004301075268817204</v>
      </c>
      <c r="H51" s="65">
        <v>0.021739130434782608</v>
      </c>
      <c r="I51" s="65">
        <v>0.037267080745341616</v>
      </c>
      <c r="J51" s="65">
        <v>0.013888888888888888</v>
      </c>
      <c r="K51" s="65">
        <v>0.049967969250480464</v>
      </c>
      <c r="L51" s="65">
        <v>0.01</v>
      </c>
      <c r="M51" s="65">
        <v>0.007692307692307693</v>
      </c>
      <c r="N51" s="65">
        <v>0.021447721179624665</v>
      </c>
      <c r="O51" s="65">
        <v>0.03835470085470086</v>
      </c>
    </row>
    <row r="52" spans="2:15" ht="15">
      <c r="B52" s="64" t="s">
        <v>15</v>
      </c>
      <c r="C52" s="65">
        <v>0.0011467889908256881</v>
      </c>
      <c r="D52" s="65">
        <v>0.0061823802163833074</v>
      </c>
      <c r="E52" s="65">
        <v>0.0020161290322580645</v>
      </c>
      <c r="F52" s="65">
        <v>0</v>
      </c>
      <c r="G52" s="65">
        <v>0.030107526881720432</v>
      </c>
      <c r="H52" s="65">
        <v>0</v>
      </c>
      <c r="I52" s="65">
        <v>0</v>
      </c>
      <c r="J52" s="65">
        <v>0.041666666666666664</v>
      </c>
      <c r="K52" s="65">
        <v>0.010249839846252402</v>
      </c>
      <c r="L52" s="65">
        <v>0</v>
      </c>
      <c r="M52" s="65">
        <v>0.007692307692307693</v>
      </c>
      <c r="N52" s="65">
        <v>0.002680965147453083</v>
      </c>
      <c r="O52" s="65">
        <v>0.006623931623931624</v>
      </c>
    </row>
    <row r="53" spans="2:15" ht="15">
      <c r="B53" s="64" t="s">
        <v>16</v>
      </c>
      <c r="C53" s="65">
        <v>0.034403669724770644</v>
      </c>
      <c r="D53" s="65">
        <v>0.0401854714064915</v>
      </c>
      <c r="E53" s="65">
        <v>0.016129032258064516</v>
      </c>
      <c r="F53" s="65">
        <v>0.014506769825918761</v>
      </c>
      <c r="G53" s="65">
        <v>0.21935483870967742</v>
      </c>
      <c r="H53" s="65">
        <v>0</v>
      </c>
      <c r="I53" s="65">
        <v>0.037267080745341616</v>
      </c>
      <c r="J53" s="65">
        <v>0.16666666666666666</v>
      </c>
      <c r="K53" s="65">
        <v>0.061178731582319026</v>
      </c>
      <c r="L53" s="65">
        <v>0.04</v>
      </c>
      <c r="M53" s="65">
        <v>0.2923076923076923</v>
      </c>
      <c r="N53" s="65">
        <v>0.06702412868632708</v>
      </c>
      <c r="O53" s="65">
        <v>0.06752136752136752</v>
      </c>
    </row>
    <row r="54" spans="2:15" ht="15">
      <c r="B54" s="64" t="s">
        <v>80</v>
      </c>
      <c r="C54" s="65">
        <v>0.0017201834862385322</v>
      </c>
      <c r="D54" s="65">
        <v>0.0030911901081916537</v>
      </c>
      <c r="E54" s="65">
        <v>0</v>
      </c>
      <c r="F54" s="65">
        <v>0.0038684719535783366</v>
      </c>
      <c r="G54" s="65">
        <v>0.025806451612903226</v>
      </c>
      <c r="H54" s="65">
        <v>0</v>
      </c>
      <c r="I54" s="65">
        <v>0.003105590062111801</v>
      </c>
      <c r="J54" s="65">
        <v>0</v>
      </c>
      <c r="K54" s="65">
        <v>0.006085842408712364</v>
      </c>
      <c r="L54" s="65">
        <v>0.01</v>
      </c>
      <c r="M54" s="65">
        <v>0.0019230769230769232</v>
      </c>
      <c r="N54" s="65">
        <v>0.002680965147453083</v>
      </c>
      <c r="O54" s="65">
        <v>0.004807692307692308</v>
      </c>
    </row>
    <row r="55" spans="2:15" ht="15">
      <c r="B55" s="64" t="s">
        <v>81</v>
      </c>
      <c r="C55" s="65">
        <v>0.0017201834862385322</v>
      </c>
      <c r="D55" s="65">
        <v>0.0030911901081916537</v>
      </c>
      <c r="E55" s="65">
        <v>0.0020161290322580645</v>
      </c>
      <c r="F55" s="65">
        <v>0.0009671179883945841</v>
      </c>
      <c r="G55" s="65">
        <v>0.012903225806451613</v>
      </c>
      <c r="H55" s="65">
        <v>0</v>
      </c>
      <c r="I55" s="65">
        <v>0.006211180124223602</v>
      </c>
      <c r="J55" s="65">
        <v>0</v>
      </c>
      <c r="K55" s="65">
        <v>0.0019218449711723255</v>
      </c>
      <c r="L55" s="65">
        <v>0</v>
      </c>
      <c r="M55" s="65">
        <v>0.0057692307692307696</v>
      </c>
      <c r="N55" s="65">
        <v>0.002680965147453083</v>
      </c>
      <c r="O55" s="65">
        <v>0.002777777777777778</v>
      </c>
    </row>
    <row r="56" spans="2:15" ht="15">
      <c r="B56" s="64" t="s">
        <v>17</v>
      </c>
      <c r="C56" s="65">
        <v>0.0005733944954128441</v>
      </c>
      <c r="D56" s="65">
        <v>0</v>
      </c>
      <c r="E56" s="65">
        <v>0</v>
      </c>
      <c r="F56" s="65">
        <v>0.0019342359767891683</v>
      </c>
      <c r="G56" s="65">
        <v>0.004301075268817204</v>
      </c>
      <c r="H56" s="65">
        <v>0</v>
      </c>
      <c r="I56" s="65">
        <v>0.003105590062111801</v>
      </c>
      <c r="J56" s="65">
        <v>0</v>
      </c>
      <c r="K56" s="65">
        <v>0.00032030749519538755</v>
      </c>
      <c r="L56" s="65">
        <v>0</v>
      </c>
      <c r="M56" s="65">
        <v>0.0038461538461538464</v>
      </c>
      <c r="N56" s="65">
        <v>0.0013404825737265416</v>
      </c>
      <c r="O56" s="65">
        <v>0.0010683760683760685</v>
      </c>
    </row>
    <row r="57" spans="2:15" ht="15">
      <c r="B57" s="64" t="s">
        <v>18</v>
      </c>
      <c r="C57" s="65">
        <v>0.006880733944954129</v>
      </c>
      <c r="D57" s="65">
        <v>0.0077279752704791345</v>
      </c>
      <c r="E57" s="65">
        <v>0.014112903225806451</v>
      </c>
      <c r="F57" s="65">
        <v>0.008704061895551257</v>
      </c>
      <c r="G57" s="65">
        <v>0</v>
      </c>
      <c r="H57" s="65">
        <v>0</v>
      </c>
      <c r="I57" s="65">
        <v>0.003105590062111801</v>
      </c>
      <c r="J57" s="65">
        <v>0</v>
      </c>
      <c r="K57" s="65">
        <v>0.006085842408712364</v>
      </c>
      <c r="L57" s="65">
        <v>0</v>
      </c>
      <c r="M57" s="65">
        <v>0</v>
      </c>
      <c r="N57" s="65">
        <v>0.005361930294906166</v>
      </c>
      <c r="O57" s="65">
        <v>0.00608974358974359</v>
      </c>
    </row>
    <row r="58" spans="2:15" ht="15">
      <c r="B58" s="64" t="s">
        <v>19</v>
      </c>
      <c r="C58" s="65">
        <v>0.03211009174311927</v>
      </c>
      <c r="D58" s="65">
        <v>0.03245749613601236</v>
      </c>
      <c r="E58" s="65">
        <v>0.020161290322580645</v>
      </c>
      <c r="F58" s="65">
        <v>0.047388781431334626</v>
      </c>
      <c r="G58" s="65">
        <v>0.14193548387096774</v>
      </c>
      <c r="H58" s="65">
        <v>0.021739130434782608</v>
      </c>
      <c r="I58" s="65">
        <v>0.018633540372670808</v>
      </c>
      <c r="J58" s="65">
        <v>0.041666666666666664</v>
      </c>
      <c r="K58" s="65">
        <v>0.016015374759769378</v>
      </c>
      <c r="L58" s="65">
        <v>0.03</v>
      </c>
      <c r="M58" s="65">
        <v>0.06538461538461539</v>
      </c>
      <c r="N58" s="65">
        <v>0.049597855227882036</v>
      </c>
      <c r="O58" s="65">
        <v>0.0360042735042735</v>
      </c>
    </row>
    <row r="59" spans="2:15" ht="15">
      <c r="B59" s="64" t="s">
        <v>113</v>
      </c>
      <c r="C59" s="65">
        <v>0.07970183486238532</v>
      </c>
      <c r="D59" s="65">
        <v>0.08500772797527048</v>
      </c>
      <c r="E59" s="65">
        <v>0.05241935483870968</v>
      </c>
      <c r="F59" s="65">
        <v>0.08897485493230174</v>
      </c>
      <c r="G59" s="65">
        <v>0.047311827956989246</v>
      </c>
      <c r="H59" s="65">
        <v>0.10869565217391304</v>
      </c>
      <c r="I59" s="65">
        <v>0.13043478260869565</v>
      </c>
      <c r="J59" s="65">
        <v>0.08333333333333333</v>
      </c>
      <c r="K59" s="65">
        <v>0.1057014734144779</v>
      </c>
      <c r="L59" s="65">
        <v>0.05</v>
      </c>
      <c r="M59" s="65">
        <v>0.16538461538461538</v>
      </c>
      <c r="N59" s="65">
        <v>0.11394101876675604</v>
      </c>
      <c r="O59" s="65">
        <v>0.09594017094017095</v>
      </c>
    </row>
    <row r="60" spans="2:15" ht="15">
      <c r="B60" s="64" t="s">
        <v>114</v>
      </c>
      <c r="C60" s="65">
        <v>0.7511467889908257</v>
      </c>
      <c r="D60" s="65">
        <v>0.7372488408037094</v>
      </c>
      <c r="E60" s="65">
        <v>0.7217741935483871</v>
      </c>
      <c r="F60" s="65">
        <v>0.6808510638297872</v>
      </c>
      <c r="G60" s="65">
        <v>0.3333333333333333</v>
      </c>
      <c r="H60" s="65">
        <v>0.7934782608695652</v>
      </c>
      <c r="I60" s="65">
        <v>0.717391304347826</v>
      </c>
      <c r="J60" s="65">
        <v>0.5277777777777778</v>
      </c>
      <c r="K60" s="65">
        <v>0.5951313260730301</v>
      </c>
      <c r="L60" s="65">
        <v>0.74</v>
      </c>
      <c r="M60" s="65">
        <v>0.3038461538461538</v>
      </c>
      <c r="N60" s="65">
        <v>0.6702412868632708</v>
      </c>
      <c r="O60" s="65">
        <v>0.6341880341880342</v>
      </c>
    </row>
    <row r="61" spans="2:15" ht="15">
      <c r="B61" s="64" t="s">
        <v>115</v>
      </c>
      <c r="C61" s="65">
        <v>0.01548165137614679</v>
      </c>
      <c r="D61" s="65">
        <v>0.017001545595054096</v>
      </c>
      <c r="E61" s="65">
        <v>0.03024193548387097</v>
      </c>
      <c r="F61" s="65">
        <v>0.014506769825918761</v>
      </c>
      <c r="G61" s="65">
        <v>0.004301075268817204</v>
      </c>
      <c r="H61" s="65">
        <v>0.021739130434782608</v>
      </c>
      <c r="I61" s="65">
        <v>0.012422360248447204</v>
      </c>
      <c r="J61" s="65">
        <v>0.013888888888888888</v>
      </c>
      <c r="K61" s="65">
        <v>0.02242152466367713</v>
      </c>
      <c r="L61" s="65">
        <v>0.04</v>
      </c>
      <c r="M61" s="65">
        <v>0.011538461538461539</v>
      </c>
      <c r="N61" s="65">
        <v>0.004021447721179625</v>
      </c>
      <c r="O61" s="65">
        <v>0.017094017094017096</v>
      </c>
    </row>
    <row r="62" spans="2:16" ht="15">
      <c r="B62" s="64" t="s">
        <v>9</v>
      </c>
      <c r="C62" s="65">
        <v>1</v>
      </c>
      <c r="D62" s="65">
        <v>1</v>
      </c>
      <c r="E62" s="65">
        <v>1</v>
      </c>
      <c r="F62" s="65">
        <v>1</v>
      </c>
      <c r="G62" s="65">
        <v>1</v>
      </c>
      <c r="H62" s="65">
        <v>1</v>
      </c>
      <c r="I62" s="65">
        <v>1</v>
      </c>
      <c r="J62" s="65">
        <v>1</v>
      </c>
      <c r="K62" s="65">
        <v>1</v>
      </c>
      <c r="L62" s="65">
        <v>1</v>
      </c>
      <c r="M62" s="65">
        <v>1</v>
      </c>
      <c r="N62" s="65">
        <v>1</v>
      </c>
      <c r="O62" s="65">
        <v>1</v>
      </c>
      <c r="P62" s="1"/>
    </row>
  </sheetData>
  <sheetProtection/>
  <printOptions horizontalCentered="1"/>
  <pageMargins left="0.3937007874015748" right="0.3937007874015748" top="0.1968503937007874" bottom="0.1968503937007874" header="0.31496062992125984" footer="0.31496062992125984"/>
  <pageSetup fitToHeight="2" horizontalDpi="600" verticalDpi="600" orientation="landscape" paperSize="9" scale="84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Q8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4.421875" style="30" bestFit="1" customWidth="1"/>
    <col min="3" max="4" width="9.140625" style="30" customWidth="1"/>
    <col min="5" max="5" width="9.140625" style="72" customWidth="1"/>
    <col min="6" max="6" width="10.57421875" style="30" customWidth="1"/>
    <col min="7" max="7" width="9.140625" style="30" customWidth="1"/>
    <col min="8" max="8" width="12.7109375" style="30" bestFit="1" customWidth="1"/>
    <col min="9" max="9" width="9.7109375" style="30" bestFit="1" customWidth="1"/>
    <col min="10" max="10" width="11.57421875" style="30" bestFit="1" customWidth="1"/>
    <col min="11" max="11" width="9.421875" style="30" customWidth="1"/>
    <col min="12" max="16" width="9.140625" style="30" customWidth="1"/>
  </cols>
  <sheetData>
    <row r="1" ht="12" customHeight="1"/>
    <row r="2" ht="15">
      <c r="B2" s="122" t="s">
        <v>142</v>
      </c>
    </row>
    <row r="5" spans="2:15" ht="15">
      <c r="B5" s="50" t="s">
        <v>104</v>
      </c>
      <c r="C5" s="137" t="s">
        <v>85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2:16" s="54" customFormat="1" ht="60">
      <c r="B6" s="50" t="s">
        <v>91</v>
      </c>
      <c r="C6" s="59" t="s">
        <v>107</v>
      </c>
      <c r="D6" s="59" t="s">
        <v>68</v>
      </c>
      <c r="E6" s="73" t="s">
        <v>69</v>
      </c>
      <c r="F6" s="59" t="s">
        <v>70</v>
      </c>
      <c r="G6" s="59" t="s">
        <v>71</v>
      </c>
      <c r="H6" s="50" t="s">
        <v>72</v>
      </c>
      <c r="I6" s="50" t="s">
        <v>73</v>
      </c>
      <c r="J6" s="50" t="s">
        <v>74</v>
      </c>
      <c r="K6" s="59" t="s">
        <v>108</v>
      </c>
      <c r="L6" s="50" t="s">
        <v>76</v>
      </c>
      <c r="M6" s="59" t="s">
        <v>77</v>
      </c>
      <c r="N6" s="50" t="s">
        <v>78</v>
      </c>
      <c r="O6" s="59" t="s">
        <v>9</v>
      </c>
      <c r="P6" s="74"/>
    </row>
    <row r="7" spans="2:16" ht="15">
      <c r="B7" s="66" t="s">
        <v>10</v>
      </c>
      <c r="C7" s="66">
        <v>7</v>
      </c>
      <c r="D7" s="66">
        <v>10</v>
      </c>
      <c r="E7" s="61">
        <v>5</v>
      </c>
      <c r="F7" s="66">
        <v>15</v>
      </c>
      <c r="G7" s="66">
        <v>7</v>
      </c>
      <c r="H7" s="66"/>
      <c r="I7" s="66">
        <v>1</v>
      </c>
      <c r="J7" s="66">
        <v>1</v>
      </c>
      <c r="K7" s="66">
        <v>91</v>
      </c>
      <c r="L7" s="66">
        <v>2</v>
      </c>
      <c r="M7" s="66">
        <v>6</v>
      </c>
      <c r="N7" s="66">
        <v>9</v>
      </c>
      <c r="O7" s="66">
        <v>154</v>
      </c>
      <c r="P7" s="85"/>
    </row>
    <row r="8" spans="2:16" ht="15">
      <c r="B8" s="66" t="s">
        <v>79</v>
      </c>
      <c r="C8" s="66">
        <v>10</v>
      </c>
      <c r="D8" s="66">
        <v>2</v>
      </c>
      <c r="E8" s="61">
        <v>4</v>
      </c>
      <c r="F8" s="66">
        <v>12</v>
      </c>
      <c r="G8" s="66">
        <v>31</v>
      </c>
      <c r="H8" s="66"/>
      <c r="I8" s="66">
        <v>1</v>
      </c>
      <c r="J8" s="66">
        <v>1</v>
      </c>
      <c r="K8" s="66">
        <v>33</v>
      </c>
      <c r="L8" s="66">
        <v>1</v>
      </c>
      <c r="M8" s="66">
        <v>15</v>
      </c>
      <c r="N8" s="66">
        <v>9</v>
      </c>
      <c r="O8" s="66">
        <v>119</v>
      </c>
      <c r="P8" s="85"/>
    </row>
    <row r="9" spans="2:16" ht="15">
      <c r="B9" s="66" t="s">
        <v>11</v>
      </c>
      <c r="C9" s="66">
        <v>13</v>
      </c>
      <c r="D9" s="66">
        <v>4</v>
      </c>
      <c r="E9" s="61"/>
      <c r="F9" s="66">
        <v>16</v>
      </c>
      <c r="G9" s="66">
        <v>3</v>
      </c>
      <c r="H9" s="66"/>
      <c r="I9" s="66"/>
      <c r="J9" s="66"/>
      <c r="K9" s="66">
        <v>35</v>
      </c>
      <c r="L9" s="66">
        <v>3</v>
      </c>
      <c r="M9" s="66">
        <v>7</v>
      </c>
      <c r="N9" s="66">
        <v>2</v>
      </c>
      <c r="O9" s="66">
        <v>83</v>
      </c>
      <c r="P9" s="85"/>
    </row>
    <row r="10" spans="2:16" ht="15">
      <c r="B10" s="66" t="s">
        <v>12</v>
      </c>
      <c r="C10" s="66">
        <v>18</v>
      </c>
      <c r="D10" s="66">
        <v>7</v>
      </c>
      <c r="E10" s="61">
        <v>4</v>
      </c>
      <c r="F10" s="66">
        <v>27</v>
      </c>
      <c r="G10" s="66">
        <v>15</v>
      </c>
      <c r="H10" s="66">
        <v>2</v>
      </c>
      <c r="I10" s="66">
        <v>6</v>
      </c>
      <c r="J10" s="66">
        <v>3</v>
      </c>
      <c r="K10" s="66">
        <v>183</v>
      </c>
      <c r="L10" s="66">
        <v>1</v>
      </c>
      <c r="M10" s="66">
        <v>26</v>
      </c>
      <c r="N10" s="66">
        <v>16</v>
      </c>
      <c r="O10" s="66">
        <v>308</v>
      </c>
      <c r="P10" s="85"/>
    </row>
    <row r="11" spans="2:16" ht="15">
      <c r="B11" s="66" t="s">
        <v>13</v>
      </c>
      <c r="C11" s="66">
        <v>13</v>
      </c>
      <c r="D11" s="66">
        <v>1</v>
      </c>
      <c r="E11" s="61">
        <v>1</v>
      </c>
      <c r="F11" s="66">
        <v>3</v>
      </c>
      <c r="G11" s="66">
        <v>2</v>
      </c>
      <c r="H11" s="66"/>
      <c r="I11" s="66">
        <v>2</v>
      </c>
      <c r="J11" s="66"/>
      <c r="K11" s="66">
        <v>6</v>
      </c>
      <c r="L11" s="66">
        <v>1</v>
      </c>
      <c r="M11" s="66"/>
      <c r="N11" s="66">
        <v>3</v>
      </c>
      <c r="O11" s="66">
        <v>32</v>
      </c>
      <c r="P11" s="85"/>
    </row>
    <row r="12" spans="2:16" ht="15">
      <c r="B12" s="66" t="s">
        <v>14</v>
      </c>
      <c r="C12" s="66">
        <v>64</v>
      </c>
      <c r="D12" s="66">
        <v>15</v>
      </c>
      <c r="E12" s="61">
        <v>11</v>
      </c>
      <c r="F12" s="66">
        <v>46</v>
      </c>
      <c r="G12" s="66">
        <v>2</v>
      </c>
      <c r="H12" s="66">
        <v>2</v>
      </c>
      <c r="I12" s="66">
        <v>11</v>
      </c>
      <c r="J12" s="66">
        <v>1</v>
      </c>
      <c r="K12" s="66">
        <v>128</v>
      </c>
      <c r="L12" s="66">
        <v>1</v>
      </c>
      <c r="M12" s="66">
        <v>2</v>
      </c>
      <c r="N12" s="66">
        <v>13</v>
      </c>
      <c r="O12" s="66">
        <v>296</v>
      </c>
      <c r="P12" s="85"/>
    </row>
    <row r="13" spans="2:16" ht="15">
      <c r="B13" s="66" t="s">
        <v>15</v>
      </c>
      <c r="C13" s="66">
        <v>2</v>
      </c>
      <c r="D13" s="66">
        <v>4</v>
      </c>
      <c r="E13" s="61">
        <v>1</v>
      </c>
      <c r="F13" s="66"/>
      <c r="G13" s="66">
        <v>7</v>
      </c>
      <c r="H13" s="66"/>
      <c r="I13" s="66"/>
      <c r="J13" s="66">
        <v>2</v>
      </c>
      <c r="K13" s="66">
        <v>30</v>
      </c>
      <c r="L13" s="66"/>
      <c r="M13" s="66">
        <v>2</v>
      </c>
      <c r="N13" s="66">
        <v>1</v>
      </c>
      <c r="O13" s="66">
        <v>49</v>
      </c>
      <c r="P13" s="85"/>
    </row>
    <row r="14" spans="2:16" ht="15">
      <c r="B14" s="66" t="s">
        <v>16</v>
      </c>
      <c r="C14" s="66">
        <v>53</v>
      </c>
      <c r="D14" s="66">
        <v>23</v>
      </c>
      <c r="E14" s="61">
        <v>4</v>
      </c>
      <c r="F14" s="66">
        <v>14</v>
      </c>
      <c r="G14" s="66">
        <v>77</v>
      </c>
      <c r="H14" s="66"/>
      <c r="I14" s="66">
        <v>12</v>
      </c>
      <c r="J14" s="66">
        <v>10</v>
      </c>
      <c r="K14" s="66">
        <v>119</v>
      </c>
      <c r="L14" s="66">
        <v>4</v>
      </c>
      <c r="M14" s="66">
        <v>104</v>
      </c>
      <c r="N14" s="66">
        <v>45</v>
      </c>
      <c r="O14" s="66">
        <v>465</v>
      </c>
      <c r="P14" s="85"/>
    </row>
    <row r="15" spans="2:16" ht="15">
      <c r="B15" s="66" t="s">
        <v>80</v>
      </c>
      <c r="C15" s="66">
        <v>3</v>
      </c>
      <c r="D15" s="66">
        <v>2</v>
      </c>
      <c r="E15" s="61"/>
      <c r="F15" s="66">
        <v>4</v>
      </c>
      <c r="G15" s="66">
        <v>10</v>
      </c>
      <c r="H15" s="66"/>
      <c r="I15" s="66">
        <v>1</v>
      </c>
      <c r="J15" s="66"/>
      <c r="K15" s="66">
        <v>14</v>
      </c>
      <c r="L15" s="66">
        <v>1</v>
      </c>
      <c r="M15" s="66">
        <v>1</v>
      </c>
      <c r="N15" s="66">
        <v>2</v>
      </c>
      <c r="O15" s="66">
        <v>38</v>
      </c>
      <c r="P15" s="85"/>
    </row>
    <row r="16" spans="2:16" ht="15">
      <c r="B16" s="66" t="s">
        <v>81</v>
      </c>
      <c r="C16" s="66">
        <v>3</v>
      </c>
      <c r="D16" s="66">
        <v>2</v>
      </c>
      <c r="E16" s="61">
        <v>1</v>
      </c>
      <c r="F16" s="66">
        <v>1</v>
      </c>
      <c r="G16" s="66">
        <v>6</v>
      </c>
      <c r="H16" s="66"/>
      <c r="I16" s="66">
        <v>2</v>
      </c>
      <c r="J16" s="66"/>
      <c r="K16" s="66">
        <v>4</v>
      </c>
      <c r="L16" s="66"/>
      <c r="M16" s="66">
        <v>2</v>
      </c>
      <c r="N16" s="66">
        <v>2</v>
      </c>
      <c r="O16" s="66">
        <v>23</v>
      </c>
      <c r="P16" s="85"/>
    </row>
    <row r="17" spans="2:16" ht="15">
      <c r="B17" s="66" t="s">
        <v>17</v>
      </c>
      <c r="C17" s="66"/>
      <c r="D17" s="66"/>
      <c r="E17" s="61"/>
      <c r="F17" s="66">
        <v>2</v>
      </c>
      <c r="G17" s="66">
        <v>2</v>
      </c>
      <c r="H17" s="66"/>
      <c r="I17" s="66">
        <v>1</v>
      </c>
      <c r="J17" s="66"/>
      <c r="K17" s="66"/>
      <c r="L17" s="66"/>
      <c r="M17" s="66"/>
      <c r="N17" s="66"/>
      <c r="O17" s="66">
        <v>5</v>
      </c>
      <c r="P17" s="85"/>
    </row>
    <row r="18" spans="2:16" ht="15">
      <c r="B18" s="66" t="s">
        <v>18</v>
      </c>
      <c r="C18" s="66">
        <v>11</v>
      </c>
      <c r="D18" s="66">
        <v>5</v>
      </c>
      <c r="E18" s="61">
        <v>3</v>
      </c>
      <c r="F18" s="66">
        <v>6</v>
      </c>
      <c r="G18" s="66"/>
      <c r="H18" s="66"/>
      <c r="I18" s="66">
        <v>1</v>
      </c>
      <c r="J18" s="66"/>
      <c r="K18" s="66">
        <v>15</v>
      </c>
      <c r="L18" s="66"/>
      <c r="M18" s="66"/>
      <c r="N18" s="66">
        <v>2</v>
      </c>
      <c r="O18" s="66">
        <v>43</v>
      </c>
      <c r="P18" s="85"/>
    </row>
    <row r="19" spans="2:16" ht="15">
      <c r="B19" s="66" t="s">
        <v>27</v>
      </c>
      <c r="C19" s="66">
        <v>176</v>
      </c>
      <c r="D19" s="66">
        <v>49</v>
      </c>
      <c r="E19" s="61">
        <v>16</v>
      </c>
      <c r="F19" s="66">
        <v>117</v>
      </c>
      <c r="G19" s="66">
        <v>10</v>
      </c>
      <c r="H19" s="66">
        <v>7</v>
      </c>
      <c r="I19" s="66">
        <v>65</v>
      </c>
      <c r="J19" s="66">
        <v>9</v>
      </c>
      <c r="K19" s="66">
        <v>222</v>
      </c>
      <c r="L19" s="66">
        <v>8</v>
      </c>
      <c r="M19" s="66">
        <v>38</v>
      </c>
      <c r="N19" s="66">
        <v>43</v>
      </c>
      <c r="O19" s="66">
        <v>760</v>
      </c>
      <c r="P19" s="85"/>
    </row>
    <row r="20" spans="2:16" ht="15">
      <c r="B20" s="66" t="s">
        <v>19</v>
      </c>
      <c r="C20" s="66">
        <v>55</v>
      </c>
      <c r="D20" s="66">
        <v>18</v>
      </c>
      <c r="E20" s="61">
        <v>5</v>
      </c>
      <c r="F20" s="66">
        <v>48</v>
      </c>
      <c r="G20" s="66">
        <v>49</v>
      </c>
      <c r="H20" s="66">
        <v>2</v>
      </c>
      <c r="I20" s="66">
        <v>6</v>
      </c>
      <c r="J20" s="66">
        <v>2</v>
      </c>
      <c r="K20" s="66">
        <v>48</v>
      </c>
      <c r="L20" s="66">
        <v>2</v>
      </c>
      <c r="M20" s="66">
        <v>25</v>
      </c>
      <c r="N20" s="66">
        <v>33</v>
      </c>
      <c r="O20" s="66">
        <v>293</v>
      </c>
      <c r="P20" s="85"/>
    </row>
    <row r="21" spans="2:16" ht="15">
      <c r="B21" s="66" t="s">
        <v>113</v>
      </c>
      <c r="C21" s="66">
        <v>124</v>
      </c>
      <c r="D21" s="66">
        <v>52</v>
      </c>
      <c r="E21" s="61">
        <v>21</v>
      </c>
      <c r="F21" s="66">
        <v>79</v>
      </c>
      <c r="G21" s="66">
        <v>18</v>
      </c>
      <c r="H21" s="66">
        <v>9</v>
      </c>
      <c r="I21" s="66">
        <v>39</v>
      </c>
      <c r="J21" s="66">
        <v>6</v>
      </c>
      <c r="K21" s="66">
        <v>295</v>
      </c>
      <c r="L21" s="66">
        <v>5</v>
      </c>
      <c r="M21" s="66">
        <v>70</v>
      </c>
      <c r="N21" s="66">
        <v>81</v>
      </c>
      <c r="O21" s="66">
        <v>799</v>
      </c>
      <c r="P21" s="85"/>
    </row>
    <row r="22" spans="2:16" ht="15">
      <c r="B22" s="66" t="s">
        <v>114</v>
      </c>
      <c r="C22" s="66">
        <v>1029</v>
      </c>
      <c r="D22" s="66">
        <v>415</v>
      </c>
      <c r="E22" s="61">
        <v>159</v>
      </c>
      <c r="F22" s="66">
        <v>430</v>
      </c>
      <c r="G22" s="66">
        <v>113</v>
      </c>
      <c r="H22" s="66">
        <v>54</v>
      </c>
      <c r="I22" s="66">
        <v>216</v>
      </c>
      <c r="J22" s="66">
        <v>24</v>
      </c>
      <c r="K22" s="66">
        <v>1233</v>
      </c>
      <c r="L22" s="66">
        <v>71</v>
      </c>
      <c r="M22" s="66">
        <v>113</v>
      </c>
      <c r="N22" s="66">
        <v>375</v>
      </c>
      <c r="O22" s="66">
        <v>4232</v>
      </c>
      <c r="P22" s="85"/>
    </row>
    <row r="23" spans="2:16" ht="15">
      <c r="B23" s="66" t="s">
        <v>115</v>
      </c>
      <c r="C23" s="66">
        <v>24</v>
      </c>
      <c r="D23" s="66">
        <v>9</v>
      </c>
      <c r="E23" s="61">
        <v>3</v>
      </c>
      <c r="F23" s="66">
        <v>9</v>
      </c>
      <c r="G23" s="66">
        <v>1</v>
      </c>
      <c r="H23" s="66">
        <v>2</v>
      </c>
      <c r="I23" s="66">
        <v>4</v>
      </c>
      <c r="J23" s="66">
        <v>1</v>
      </c>
      <c r="K23" s="66">
        <v>55</v>
      </c>
      <c r="L23" s="66">
        <v>4</v>
      </c>
      <c r="M23" s="66">
        <v>3</v>
      </c>
      <c r="N23" s="66">
        <v>3</v>
      </c>
      <c r="O23" s="66">
        <v>118</v>
      </c>
      <c r="P23" s="85"/>
    </row>
    <row r="24" spans="2:16" s="54" customFormat="1" ht="15">
      <c r="B24" s="50" t="s">
        <v>9</v>
      </c>
      <c r="C24" s="50">
        <v>1605</v>
      </c>
      <c r="D24" s="50">
        <v>618</v>
      </c>
      <c r="E24" s="73">
        <v>238</v>
      </c>
      <c r="F24" s="50">
        <v>829</v>
      </c>
      <c r="G24" s="50">
        <v>353</v>
      </c>
      <c r="H24" s="50">
        <v>78</v>
      </c>
      <c r="I24" s="50">
        <v>368</v>
      </c>
      <c r="J24" s="50">
        <v>60</v>
      </c>
      <c r="K24" s="50">
        <v>2511</v>
      </c>
      <c r="L24" s="50">
        <v>104</v>
      </c>
      <c r="M24" s="50">
        <v>414</v>
      </c>
      <c r="N24" s="50">
        <v>639</v>
      </c>
      <c r="O24" s="50">
        <v>7817</v>
      </c>
      <c r="P24" s="74"/>
    </row>
    <row r="25" spans="5:16" ht="15">
      <c r="E25" s="30"/>
      <c r="P25" s="85"/>
    </row>
    <row r="26" ht="15">
      <c r="E26" s="30"/>
    </row>
    <row r="27" spans="3:15" ht="15"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9" spans="2:15" ht="15">
      <c r="B29" s="50" t="s">
        <v>105</v>
      </c>
      <c r="C29" s="137" t="s">
        <v>85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</row>
    <row r="30" spans="2:16" s="54" customFormat="1" ht="60">
      <c r="B30" s="50" t="s">
        <v>91</v>
      </c>
      <c r="C30" s="59" t="s">
        <v>107</v>
      </c>
      <c r="D30" s="59" t="s">
        <v>68</v>
      </c>
      <c r="E30" s="73" t="s">
        <v>69</v>
      </c>
      <c r="F30" s="59" t="s">
        <v>70</v>
      </c>
      <c r="G30" s="59" t="s">
        <v>71</v>
      </c>
      <c r="H30" s="50" t="s">
        <v>72</v>
      </c>
      <c r="I30" s="50" t="s">
        <v>73</v>
      </c>
      <c r="J30" s="50" t="s">
        <v>74</v>
      </c>
      <c r="K30" s="59" t="s">
        <v>108</v>
      </c>
      <c r="L30" s="50" t="s">
        <v>76</v>
      </c>
      <c r="M30" s="59" t="s">
        <v>77</v>
      </c>
      <c r="N30" s="50" t="s">
        <v>78</v>
      </c>
      <c r="O30" s="59" t="s">
        <v>9</v>
      </c>
      <c r="P30" s="74"/>
    </row>
    <row r="31" spans="2:15" ht="15">
      <c r="B31" s="66" t="s">
        <v>10</v>
      </c>
      <c r="C31" s="66"/>
      <c r="D31" s="66">
        <v>2</v>
      </c>
      <c r="E31" s="61">
        <v>21</v>
      </c>
      <c r="F31" s="66">
        <v>2</v>
      </c>
      <c r="G31" s="66">
        <v>5</v>
      </c>
      <c r="H31" s="66"/>
      <c r="I31" s="66"/>
      <c r="J31" s="66"/>
      <c r="K31" s="66">
        <v>20</v>
      </c>
      <c r="L31" s="66"/>
      <c r="M31" s="66">
        <v>1</v>
      </c>
      <c r="N31" s="66">
        <v>1</v>
      </c>
      <c r="O31" s="66">
        <v>52</v>
      </c>
    </row>
    <row r="32" spans="2:15" ht="15">
      <c r="B32" s="66" t="s">
        <v>79</v>
      </c>
      <c r="C32" s="66"/>
      <c r="D32" s="66"/>
      <c r="E32" s="61">
        <v>7</v>
      </c>
      <c r="F32" s="66">
        <v>2</v>
      </c>
      <c r="G32" s="66">
        <v>9</v>
      </c>
      <c r="H32" s="66"/>
      <c r="I32" s="66"/>
      <c r="J32" s="66"/>
      <c r="K32" s="66">
        <v>6</v>
      </c>
      <c r="L32" s="66"/>
      <c r="M32" s="66">
        <v>2</v>
      </c>
      <c r="N32" s="66">
        <v>2</v>
      </c>
      <c r="O32" s="66">
        <v>28</v>
      </c>
    </row>
    <row r="33" spans="2:15" ht="15">
      <c r="B33" s="66" t="s">
        <v>11</v>
      </c>
      <c r="C33" s="66">
        <v>1</v>
      </c>
      <c r="D33" s="66">
        <v>2</v>
      </c>
      <c r="E33" s="61">
        <v>2</v>
      </c>
      <c r="F33" s="66">
        <v>1</v>
      </c>
      <c r="G33" s="66">
        <v>1</v>
      </c>
      <c r="H33" s="66">
        <v>1</v>
      </c>
      <c r="I33" s="66"/>
      <c r="J33" s="66"/>
      <c r="K33" s="66">
        <v>2</v>
      </c>
      <c r="L33" s="66"/>
      <c r="M33" s="66">
        <v>2</v>
      </c>
      <c r="N33" s="66"/>
      <c r="O33" s="66">
        <v>12</v>
      </c>
    </row>
    <row r="34" spans="2:15" ht="15">
      <c r="B34" s="66" t="s">
        <v>12</v>
      </c>
      <c r="C34" s="66">
        <v>2</v>
      </c>
      <c r="D34" s="66"/>
      <c r="E34" s="61">
        <v>5</v>
      </c>
      <c r="F34" s="66">
        <v>3</v>
      </c>
      <c r="G34" s="66">
        <v>6</v>
      </c>
      <c r="H34" s="66"/>
      <c r="I34" s="66"/>
      <c r="J34" s="66">
        <v>1</v>
      </c>
      <c r="K34" s="66">
        <v>14</v>
      </c>
      <c r="L34" s="66"/>
      <c r="M34" s="66">
        <v>10</v>
      </c>
      <c r="N34" s="66">
        <v>1</v>
      </c>
      <c r="O34" s="66">
        <v>42</v>
      </c>
    </row>
    <row r="35" spans="2:15" ht="15">
      <c r="B35" s="66" t="s">
        <v>13</v>
      </c>
      <c r="C35" s="66"/>
      <c r="D35" s="66"/>
      <c r="E35" s="61">
        <v>1</v>
      </c>
      <c r="F35" s="66"/>
      <c r="G35" s="66">
        <v>3</v>
      </c>
      <c r="H35" s="66"/>
      <c r="I35" s="66"/>
      <c r="J35" s="66">
        <v>2</v>
      </c>
      <c r="K35" s="66"/>
      <c r="L35" s="66"/>
      <c r="M35" s="66">
        <v>1</v>
      </c>
      <c r="N35" s="66">
        <v>1</v>
      </c>
      <c r="O35" s="66">
        <v>8</v>
      </c>
    </row>
    <row r="36" spans="2:15" ht="15">
      <c r="B36" s="66" t="s">
        <v>14</v>
      </c>
      <c r="C36" s="66">
        <v>3</v>
      </c>
      <c r="D36" s="66">
        <v>1</v>
      </c>
      <c r="E36" s="61">
        <v>9</v>
      </c>
      <c r="F36" s="66">
        <v>16</v>
      </c>
      <c r="G36" s="66"/>
      <c r="H36" s="66"/>
      <c r="I36" s="66">
        <v>1</v>
      </c>
      <c r="J36" s="66"/>
      <c r="K36" s="66">
        <v>28</v>
      </c>
      <c r="L36" s="66"/>
      <c r="M36" s="66">
        <v>2</v>
      </c>
      <c r="N36" s="66">
        <v>3</v>
      </c>
      <c r="O36" s="66">
        <v>63</v>
      </c>
    </row>
    <row r="37" spans="2:15" ht="15">
      <c r="B37" s="66" t="s">
        <v>15</v>
      </c>
      <c r="C37" s="66"/>
      <c r="D37" s="66"/>
      <c r="E37" s="61"/>
      <c r="F37" s="66"/>
      <c r="G37" s="66">
        <v>7</v>
      </c>
      <c r="H37" s="66"/>
      <c r="I37" s="66"/>
      <c r="J37" s="66">
        <v>1</v>
      </c>
      <c r="K37" s="66">
        <v>2</v>
      </c>
      <c r="L37" s="66"/>
      <c r="M37" s="66">
        <v>2</v>
      </c>
      <c r="N37" s="66">
        <v>1</v>
      </c>
      <c r="O37" s="66">
        <v>13</v>
      </c>
    </row>
    <row r="38" spans="2:15" ht="15">
      <c r="B38" s="66" t="s">
        <v>16</v>
      </c>
      <c r="C38" s="66">
        <v>7</v>
      </c>
      <c r="D38" s="66">
        <v>3</v>
      </c>
      <c r="E38" s="61">
        <v>4</v>
      </c>
      <c r="F38" s="66">
        <v>1</v>
      </c>
      <c r="G38" s="66">
        <v>25</v>
      </c>
      <c r="H38" s="66"/>
      <c r="I38" s="66"/>
      <c r="J38" s="66">
        <v>2</v>
      </c>
      <c r="K38" s="66">
        <v>72</v>
      </c>
      <c r="L38" s="66"/>
      <c r="M38" s="66">
        <v>48</v>
      </c>
      <c r="N38" s="66">
        <v>5</v>
      </c>
      <c r="O38" s="66">
        <v>167</v>
      </c>
    </row>
    <row r="39" spans="2:15" ht="15">
      <c r="B39" s="66" t="s">
        <v>80</v>
      </c>
      <c r="C39" s="66"/>
      <c r="D39" s="66"/>
      <c r="E39" s="61"/>
      <c r="F39" s="66"/>
      <c r="G39" s="66">
        <v>2</v>
      </c>
      <c r="H39" s="66"/>
      <c r="I39" s="66"/>
      <c r="J39" s="66"/>
      <c r="K39" s="66">
        <v>5</v>
      </c>
      <c r="L39" s="66"/>
      <c r="M39" s="66"/>
      <c r="N39" s="66"/>
      <c r="O39" s="66">
        <v>7</v>
      </c>
    </row>
    <row r="40" spans="2:15" ht="15">
      <c r="B40" s="66" t="s">
        <v>81</v>
      </c>
      <c r="C40" s="66"/>
      <c r="D40" s="66"/>
      <c r="E40" s="61"/>
      <c r="F40" s="66"/>
      <c r="G40" s="66"/>
      <c r="H40" s="66"/>
      <c r="I40" s="66"/>
      <c r="J40" s="66"/>
      <c r="K40" s="66">
        <v>2</v>
      </c>
      <c r="L40" s="66"/>
      <c r="M40" s="66">
        <v>1</v>
      </c>
      <c r="N40" s="66"/>
      <c r="O40" s="66">
        <v>3</v>
      </c>
    </row>
    <row r="41" spans="2:15" ht="15">
      <c r="B41" s="66" t="s">
        <v>17</v>
      </c>
      <c r="C41" s="66">
        <v>1</v>
      </c>
      <c r="D41" s="66"/>
      <c r="E41" s="61"/>
      <c r="F41" s="66"/>
      <c r="G41" s="66"/>
      <c r="H41" s="66"/>
      <c r="I41" s="66"/>
      <c r="J41" s="66"/>
      <c r="K41" s="66">
        <v>1</v>
      </c>
      <c r="L41" s="66"/>
      <c r="M41" s="66">
        <v>2</v>
      </c>
      <c r="N41" s="66">
        <v>1</v>
      </c>
      <c r="O41" s="66">
        <v>5</v>
      </c>
    </row>
    <row r="42" spans="2:15" ht="15">
      <c r="B42" s="66" t="s">
        <v>18</v>
      </c>
      <c r="C42" s="66">
        <v>1</v>
      </c>
      <c r="D42" s="66"/>
      <c r="E42" s="61">
        <v>4</v>
      </c>
      <c r="F42" s="66">
        <v>3</v>
      </c>
      <c r="G42" s="66"/>
      <c r="H42" s="66"/>
      <c r="I42" s="66"/>
      <c r="J42" s="66"/>
      <c r="K42" s="66">
        <v>4</v>
      </c>
      <c r="L42" s="66"/>
      <c r="M42" s="66"/>
      <c r="N42" s="66">
        <v>2</v>
      </c>
      <c r="O42" s="66">
        <v>14</v>
      </c>
    </row>
    <row r="43" spans="2:15" ht="15">
      <c r="B43" s="66" t="s">
        <v>27</v>
      </c>
      <c r="C43" s="66">
        <v>16</v>
      </c>
      <c r="D43" s="66">
        <v>5</v>
      </c>
      <c r="E43" s="61">
        <v>25</v>
      </c>
      <c r="F43" s="66">
        <v>22</v>
      </c>
      <c r="G43" s="66">
        <v>15</v>
      </c>
      <c r="H43" s="66">
        <v>3</v>
      </c>
      <c r="I43" s="66">
        <v>1</v>
      </c>
      <c r="J43" s="66">
        <v>1</v>
      </c>
      <c r="K43" s="66">
        <v>47</v>
      </c>
      <c r="L43" s="66">
        <v>1</v>
      </c>
      <c r="M43" s="66">
        <v>9</v>
      </c>
      <c r="N43" s="66">
        <v>11</v>
      </c>
      <c r="O43" s="66">
        <v>156</v>
      </c>
    </row>
    <row r="44" spans="2:15" ht="15">
      <c r="B44" s="66" t="s">
        <v>19</v>
      </c>
      <c r="C44" s="66">
        <v>1</v>
      </c>
      <c r="D44" s="66">
        <v>3</v>
      </c>
      <c r="E44" s="61">
        <v>5</v>
      </c>
      <c r="F44" s="66">
        <v>1</v>
      </c>
      <c r="G44" s="66">
        <v>17</v>
      </c>
      <c r="H44" s="66"/>
      <c r="I44" s="66"/>
      <c r="J44" s="66">
        <v>1</v>
      </c>
      <c r="K44" s="66">
        <v>2</v>
      </c>
      <c r="L44" s="66">
        <v>1</v>
      </c>
      <c r="M44" s="66">
        <v>9</v>
      </c>
      <c r="N44" s="66">
        <v>4</v>
      </c>
      <c r="O44" s="66">
        <v>44</v>
      </c>
    </row>
    <row r="45" spans="2:15" ht="15">
      <c r="B45" s="66" t="s">
        <v>113</v>
      </c>
      <c r="C45" s="66">
        <v>15</v>
      </c>
      <c r="D45" s="66">
        <v>3</v>
      </c>
      <c r="E45" s="61">
        <v>5</v>
      </c>
      <c r="F45" s="66">
        <v>13</v>
      </c>
      <c r="G45" s="66">
        <v>4</v>
      </c>
      <c r="H45" s="66">
        <v>1</v>
      </c>
      <c r="I45" s="66">
        <v>3</v>
      </c>
      <c r="J45" s="66"/>
      <c r="K45" s="66">
        <v>35</v>
      </c>
      <c r="L45" s="66"/>
      <c r="M45" s="66">
        <v>16</v>
      </c>
      <c r="N45" s="66">
        <v>4</v>
      </c>
      <c r="O45" s="66">
        <v>99</v>
      </c>
    </row>
    <row r="46" spans="2:15" ht="15">
      <c r="B46" s="66" t="s">
        <v>114</v>
      </c>
      <c r="C46" s="66">
        <v>281</v>
      </c>
      <c r="D46" s="66">
        <v>62</v>
      </c>
      <c r="E46" s="61">
        <v>199</v>
      </c>
      <c r="F46" s="66">
        <v>274</v>
      </c>
      <c r="G46" s="66">
        <v>42</v>
      </c>
      <c r="H46" s="66">
        <v>19</v>
      </c>
      <c r="I46" s="66">
        <v>15</v>
      </c>
      <c r="J46" s="66">
        <v>14</v>
      </c>
      <c r="K46" s="66">
        <v>625</v>
      </c>
      <c r="L46" s="66">
        <v>3</v>
      </c>
      <c r="M46" s="66">
        <v>45</v>
      </c>
      <c r="N46" s="66">
        <v>125</v>
      </c>
      <c r="O46" s="66">
        <v>1704</v>
      </c>
    </row>
    <row r="47" spans="2:15" ht="15">
      <c r="B47" s="66" t="s">
        <v>115</v>
      </c>
      <c r="C47" s="66">
        <v>3</v>
      </c>
      <c r="D47" s="66">
        <v>2</v>
      </c>
      <c r="E47" s="61">
        <v>12</v>
      </c>
      <c r="F47" s="66">
        <v>6</v>
      </c>
      <c r="G47" s="66">
        <v>1</v>
      </c>
      <c r="H47" s="66"/>
      <c r="I47" s="66"/>
      <c r="J47" s="66"/>
      <c r="K47" s="66">
        <v>15</v>
      </c>
      <c r="L47" s="66"/>
      <c r="M47" s="66">
        <v>3</v>
      </c>
      <c r="N47" s="66"/>
      <c r="O47" s="66">
        <v>42</v>
      </c>
    </row>
    <row r="48" spans="2:16" s="54" customFormat="1" ht="15">
      <c r="B48" s="50" t="s">
        <v>9</v>
      </c>
      <c r="C48" s="50">
        <v>331</v>
      </c>
      <c r="D48" s="50">
        <v>83</v>
      </c>
      <c r="E48" s="73">
        <v>299</v>
      </c>
      <c r="F48" s="50">
        <v>344</v>
      </c>
      <c r="G48" s="50">
        <v>137</v>
      </c>
      <c r="H48" s="50">
        <v>24</v>
      </c>
      <c r="I48" s="50">
        <v>20</v>
      </c>
      <c r="J48" s="50">
        <v>22</v>
      </c>
      <c r="K48" s="50">
        <v>880</v>
      </c>
      <c r="L48" s="50">
        <v>5</v>
      </c>
      <c r="M48" s="50">
        <v>153</v>
      </c>
      <c r="N48" s="50">
        <v>161</v>
      </c>
      <c r="O48" s="50">
        <v>2459</v>
      </c>
      <c r="P48" s="74"/>
    </row>
    <row r="49" ht="15">
      <c r="E49" s="30"/>
    </row>
    <row r="50" ht="15">
      <c r="E50" s="30"/>
    </row>
    <row r="51" spans="3:15" ht="15"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3" spans="2:15" ht="15">
      <c r="B53" s="55" t="s">
        <v>106</v>
      </c>
      <c r="C53" s="138" t="s">
        <v>85</v>
      </c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40"/>
    </row>
    <row r="54" spans="2:16" s="54" customFormat="1" ht="60">
      <c r="B54" s="50" t="s">
        <v>91</v>
      </c>
      <c r="C54" s="59" t="s">
        <v>107</v>
      </c>
      <c r="D54" s="59" t="s">
        <v>68</v>
      </c>
      <c r="E54" s="73" t="s">
        <v>69</v>
      </c>
      <c r="F54" s="59" t="s">
        <v>70</v>
      </c>
      <c r="G54" s="59" t="s">
        <v>71</v>
      </c>
      <c r="H54" s="50" t="s">
        <v>72</v>
      </c>
      <c r="I54" s="50" t="s">
        <v>73</v>
      </c>
      <c r="J54" s="50" t="s">
        <v>74</v>
      </c>
      <c r="K54" s="59" t="s">
        <v>108</v>
      </c>
      <c r="L54" s="50" t="s">
        <v>76</v>
      </c>
      <c r="M54" s="59" t="s">
        <v>77</v>
      </c>
      <c r="N54" s="50" t="s">
        <v>78</v>
      </c>
      <c r="O54" s="59" t="s">
        <v>9</v>
      </c>
      <c r="P54" s="74"/>
    </row>
    <row r="55" spans="2:16" ht="15">
      <c r="B55" s="33" t="s">
        <v>10</v>
      </c>
      <c r="C55" s="66">
        <v>7</v>
      </c>
      <c r="D55" s="66">
        <v>12</v>
      </c>
      <c r="E55" s="61">
        <v>26</v>
      </c>
      <c r="F55" s="66">
        <v>17</v>
      </c>
      <c r="G55" s="66">
        <v>12</v>
      </c>
      <c r="H55" s="66"/>
      <c r="I55" s="66">
        <v>1</v>
      </c>
      <c r="J55" s="66">
        <v>1</v>
      </c>
      <c r="K55" s="66">
        <v>111</v>
      </c>
      <c r="L55" s="66">
        <v>2</v>
      </c>
      <c r="M55" s="66">
        <v>7</v>
      </c>
      <c r="N55" s="66">
        <v>10</v>
      </c>
      <c r="O55" s="66">
        <v>206</v>
      </c>
      <c r="P55" s="75"/>
    </row>
    <row r="56" spans="2:16" ht="15">
      <c r="B56" s="33" t="s">
        <v>79</v>
      </c>
      <c r="C56" s="66">
        <v>10</v>
      </c>
      <c r="D56" s="66">
        <v>2</v>
      </c>
      <c r="E56" s="61">
        <v>11</v>
      </c>
      <c r="F56" s="66">
        <v>14</v>
      </c>
      <c r="G56" s="66">
        <v>40</v>
      </c>
      <c r="H56" s="66"/>
      <c r="I56" s="66">
        <v>1</v>
      </c>
      <c r="J56" s="66">
        <v>1</v>
      </c>
      <c r="K56" s="66">
        <v>39</v>
      </c>
      <c r="L56" s="66">
        <v>1</v>
      </c>
      <c r="M56" s="66">
        <v>17</v>
      </c>
      <c r="N56" s="66">
        <v>11</v>
      </c>
      <c r="O56" s="66">
        <v>147</v>
      </c>
      <c r="P56" s="75"/>
    </row>
    <row r="57" spans="2:16" ht="15">
      <c r="B57" s="33" t="s">
        <v>11</v>
      </c>
      <c r="C57" s="66">
        <v>14</v>
      </c>
      <c r="D57" s="66">
        <v>6</v>
      </c>
      <c r="E57" s="61">
        <v>2</v>
      </c>
      <c r="F57" s="66">
        <v>17</v>
      </c>
      <c r="G57" s="66">
        <v>4</v>
      </c>
      <c r="H57" s="66">
        <v>1</v>
      </c>
      <c r="I57" s="66"/>
      <c r="J57" s="66"/>
      <c r="K57" s="66">
        <v>37</v>
      </c>
      <c r="L57" s="66">
        <v>3</v>
      </c>
      <c r="M57" s="66">
        <v>9</v>
      </c>
      <c r="N57" s="66">
        <v>2</v>
      </c>
      <c r="O57" s="66">
        <v>95</v>
      </c>
      <c r="P57" s="75"/>
    </row>
    <row r="58" spans="2:16" ht="15">
      <c r="B58" s="33" t="s">
        <v>12</v>
      </c>
      <c r="C58" s="66">
        <v>20</v>
      </c>
      <c r="D58" s="66">
        <v>7</v>
      </c>
      <c r="E58" s="61">
        <v>9</v>
      </c>
      <c r="F58" s="66">
        <v>30</v>
      </c>
      <c r="G58" s="66">
        <v>21</v>
      </c>
      <c r="H58" s="66">
        <v>2</v>
      </c>
      <c r="I58" s="66">
        <v>6</v>
      </c>
      <c r="J58" s="66">
        <v>4</v>
      </c>
      <c r="K58" s="66">
        <v>197</v>
      </c>
      <c r="L58" s="66">
        <v>1</v>
      </c>
      <c r="M58" s="66">
        <v>36</v>
      </c>
      <c r="N58" s="66">
        <v>17</v>
      </c>
      <c r="O58" s="66">
        <v>350</v>
      </c>
      <c r="P58" s="75"/>
    </row>
    <row r="59" spans="2:16" ht="15">
      <c r="B59" s="33" t="s">
        <v>13</v>
      </c>
      <c r="C59" s="66">
        <v>13</v>
      </c>
      <c r="D59" s="66">
        <v>1</v>
      </c>
      <c r="E59" s="61">
        <v>2</v>
      </c>
      <c r="F59" s="66">
        <v>3</v>
      </c>
      <c r="G59" s="66">
        <v>5</v>
      </c>
      <c r="H59" s="66"/>
      <c r="I59" s="66">
        <v>2</v>
      </c>
      <c r="J59" s="66">
        <v>2</v>
      </c>
      <c r="K59" s="66">
        <v>6</v>
      </c>
      <c r="L59" s="66">
        <v>1</v>
      </c>
      <c r="M59" s="66">
        <v>1</v>
      </c>
      <c r="N59" s="66">
        <v>4</v>
      </c>
      <c r="O59" s="66">
        <v>40</v>
      </c>
      <c r="P59" s="75"/>
    </row>
    <row r="60" spans="2:16" ht="15">
      <c r="B60" s="33" t="s">
        <v>14</v>
      </c>
      <c r="C60" s="61">
        <v>67</v>
      </c>
      <c r="D60" s="61">
        <v>16</v>
      </c>
      <c r="E60" s="61">
        <v>20</v>
      </c>
      <c r="F60" s="66">
        <v>62</v>
      </c>
      <c r="G60" s="66">
        <v>2</v>
      </c>
      <c r="H60" s="66">
        <v>2</v>
      </c>
      <c r="I60" s="66">
        <v>12</v>
      </c>
      <c r="J60" s="66">
        <v>1</v>
      </c>
      <c r="K60" s="66">
        <v>156</v>
      </c>
      <c r="L60" s="66">
        <v>1</v>
      </c>
      <c r="M60" s="66">
        <v>4</v>
      </c>
      <c r="N60" s="66">
        <v>16</v>
      </c>
      <c r="O60" s="66">
        <v>359</v>
      </c>
      <c r="P60" s="75"/>
    </row>
    <row r="61" spans="2:16" ht="15">
      <c r="B61" s="33" t="s">
        <v>15</v>
      </c>
      <c r="C61" s="66">
        <v>2</v>
      </c>
      <c r="D61" s="66">
        <v>4</v>
      </c>
      <c r="E61" s="61">
        <v>1</v>
      </c>
      <c r="F61" s="66"/>
      <c r="G61" s="66">
        <v>14</v>
      </c>
      <c r="H61" s="66"/>
      <c r="I61" s="66"/>
      <c r="J61" s="66">
        <v>3</v>
      </c>
      <c r="K61" s="66">
        <v>32</v>
      </c>
      <c r="L61" s="66"/>
      <c r="M61" s="66">
        <v>4</v>
      </c>
      <c r="N61" s="66">
        <v>2</v>
      </c>
      <c r="O61" s="66">
        <v>62</v>
      </c>
      <c r="P61" s="75"/>
    </row>
    <row r="62" spans="2:16" ht="15">
      <c r="B62" s="33" t="s">
        <v>16</v>
      </c>
      <c r="C62" s="66">
        <v>60</v>
      </c>
      <c r="D62" s="66">
        <v>26</v>
      </c>
      <c r="E62" s="61">
        <v>8</v>
      </c>
      <c r="F62" s="66">
        <v>15</v>
      </c>
      <c r="G62" s="66">
        <v>102</v>
      </c>
      <c r="H62" s="66"/>
      <c r="I62" s="66">
        <v>12</v>
      </c>
      <c r="J62" s="66">
        <v>12</v>
      </c>
      <c r="K62" s="66">
        <v>191</v>
      </c>
      <c r="L62" s="66">
        <v>4</v>
      </c>
      <c r="M62" s="66">
        <v>152</v>
      </c>
      <c r="N62" s="66">
        <v>50</v>
      </c>
      <c r="O62" s="66">
        <v>632</v>
      </c>
      <c r="P62" s="75"/>
    </row>
    <row r="63" spans="2:16" ht="15">
      <c r="B63" s="33" t="s">
        <v>80</v>
      </c>
      <c r="C63" s="66">
        <v>3</v>
      </c>
      <c r="D63" s="66">
        <v>2</v>
      </c>
      <c r="E63" s="61"/>
      <c r="F63" s="66">
        <v>4</v>
      </c>
      <c r="G63" s="66">
        <v>12</v>
      </c>
      <c r="H63" s="66"/>
      <c r="I63" s="66">
        <v>1</v>
      </c>
      <c r="J63" s="66"/>
      <c r="K63" s="66">
        <v>19</v>
      </c>
      <c r="L63" s="66">
        <v>1</v>
      </c>
      <c r="M63" s="66">
        <v>1</v>
      </c>
      <c r="N63" s="66">
        <v>2</v>
      </c>
      <c r="O63" s="66">
        <v>45</v>
      </c>
      <c r="P63" s="75"/>
    </row>
    <row r="64" spans="2:16" ht="15">
      <c r="B64" s="33" t="s">
        <v>81</v>
      </c>
      <c r="C64" s="66">
        <v>3</v>
      </c>
      <c r="D64" s="66">
        <v>2</v>
      </c>
      <c r="E64" s="61">
        <v>1</v>
      </c>
      <c r="F64" s="66">
        <v>1</v>
      </c>
      <c r="G64" s="66">
        <v>6</v>
      </c>
      <c r="H64" s="66"/>
      <c r="I64" s="66">
        <v>2</v>
      </c>
      <c r="J64" s="66"/>
      <c r="K64" s="66">
        <v>6</v>
      </c>
      <c r="L64" s="66"/>
      <c r="M64" s="66">
        <v>3</v>
      </c>
      <c r="N64" s="66">
        <v>2</v>
      </c>
      <c r="O64" s="66">
        <v>26</v>
      </c>
      <c r="P64" s="75"/>
    </row>
    <row r="65" spans="2:16" ht="15">
      <c r="B65" s="33" t="s">
        <v>17</v>
      </c>
      <c r="C65" s="66">
        <v>1</v>
      </c>
      <c r="D65" s="66"/>
      <c r="E65" s="61"/>
      <c r="F65" s="66">
        <v>2</v>
      </c>
      <c r="G65" s="66">
        <v>2</v>
      </c>
      <c r="H65" s="66"/>
      <c r="I65" s="66">
        <v>1</v>
      </c>
      <c r="J65" s="66"/>
      <c r="K65" s="66">
        <v>1</v>
      </c>
      <c r="L65" s="66"/>
      <c r="M65" s="66">
        <v>2</v>
      </c>
      <c r="N65" s="66">
        <v>1</v>
      </c>
      <c r="O65" s="66">
        <v>10</v>
      </c>
      <c r="P65" s="75"/>
    </row>
    <row r="66" spans="2:16" ht="15">
      <c r="B66" s="33" t="s">
        <v>18</v>
      </c>
      <c r="C66" s="61">
        <v>12</v>
      </c>
      <c r="D66" s="66">
        <v>5</v>
      </c>
      <c r="E66" s="61">
        <v>7</v>
      </c>
      <c r="F66" s="66">
        <v>9</v>
      </c>
      <c r="G66" s="66"/>
      <c r="H66" s="66"/>
      <c r="I66" s="66">
        <v>1</v>
      </c>
      <c r="J66" s="66"/>
      <c r="K66" s="66">
        <v>19</v>
      </c>
      <c r="L66" s="66"/>
      <c r="M66" s="66"/>
      <c r="N66" s="66">
        <v>4</v>
      </c>
      <c r="O66" s="66">
        <v>57</v>
      </c>
      <c r="P66" s="75"/>
    </row>
    <row r="67" spans="2:16" ht="15">
      <c r="B67" s="33" t="s">
        <v>27</v>
      </c>
      <c r="C67" s="66">
        <v>192</v>
      </c>
      <c r="D67" s="66">
        <v>54</v>
      </c>
      <c r="E67" s="61">
        <v>41</v>
      </c>
      <c r="F67" s="66">
        <v>139</v>
      </c>
      <c r="G67" s="66">
        <v>25</v>
      </c>
      <c r="H67" s="66">
        <v>10</v>
      </c>
      <c r="I67" s="66">
        <v>66</v>
      </c>
      <c r="J67" s="66">
        <v>10</v>
      </c>
      <c r="K67" s="66">
        <v>269</v>
      </c>
      <c r="L67" s="66">
        <v>9</v>
      </c>
      <c r="M67" s="66">
        <v>47</v>
      </c>
      <c r="N67" s="66">
        <v>54</v>
      </c>
      <c r="O67" s="66">
        <v>916</v>
      </c>
      <c r="P67" s="75"/>
    </row>
    <row r="68" spans="2:16" ht="15">
      <c r="B68" s="33" t="s">
        <v>19</v>
      </c>
      <c r="C68" s="61">
        <v>56</v>
      </c>
      <c r="D68" s="61">
        <v>21</v>
      </c>
      <c r="E68" s="61">
        <v>10</v>
      </c>
      <c r="F68" s="66">
        <v>49</v>
      </c>
      <c r="G68" s="66">
        <v>66</v>
      </c>
      <c r="H68" s="66">
        <v>2</v>
      </c>
      <c r="I68" s="66">
        <v>6</v>
      </c>
      <c r="J68" s="66">
        <v>3</v>
      </c>
      <c r="K68" s="66">
        <v>50</v>
      </c>
      <c r="L68" s="66">
        <v>3</v>
      </c>
      <c r="M68" s="66">
        <v>34</v>
      </c>
      <c r="N68" s="66">
        <v>37</v>
      </c>
      <c r="O68" s="66">
        <v>337</v>
      </c>
      <c r="P68" s="75"/>
    </row>
    <row r="69" spans="2:16" ht="15">
      <c r="B69" s="33" t="s">
        <v>113</v>
      </c>
      <c r="C69" s="66">
        <v>139</v>
      </c>
      <c r="D69" s="66">
        <v>55</v>
      </c>
      <c r="E69" s="61">
        <v>26</v>
      </c>
      <c r="F69" s="66">
        <v>92</v>
      </c>
      <c r="G69" s="66">
        <v>22</v>
      </c>
      <c r="H69" s="66">
        <v>10</v>
      </c>
      <c r="I69" s="66">
        <v>42</v>
      </c>
      <c r="J69" s="66">
        <v>6</v>
      </c>
      <c r="K69" s="66">
        <v>330</v>
      </c>
      <c r="L69" s="66">
        <v>5</v>
      </c>
      <c r="M69" s="66">
        <v>86</v>
      </c>
      <c r="N69" s="66">
        <v>85</v>
      </c>
      <c r="O69" s="66">
        <v>898</v>
      </c>
      <c r="P69" s="75"/>
    </row>
    <row r="70" spans="2:16" ht="15">
      <c r="B70" s="33" t="s">
        <v>114</v>
      </c>
      <c r="C70" s="66">
        <v>1310</v>
      </c>
      <c r="D70" s="66">
        <v>477</v>
      </c>
      <c r="E70" s="61">
        <v>358</v>
      </c>
      <c r="F70" s="66">
        <v>704</v>
      </c>
      <c r="G70" s="66">
        <v>155</v>
      </c>
      <c r="H70" s="66">
        <v>73</v>
      </c>
      <c r="I70" s="66">
        <v>231</v>
      </c>
      <c r="J70" s="66">
        <v>38</v>
      </c>
      <c r="K70" s="66">
        <v>1858</v>
      </c>
      <c r="L70" s="66">
        <v>74</v>
      </c>
      <c r="M70" s="66">
        <v>158</v>
      </c>
      <c r="N70" s="66">
        <v>500</v>
      </c>
      <c r="O70" s="66">
        <v>5936</v>
      </c>
      <c r="P70" s="75"/>
    </row>
    <row r="71" spans="2:16" ht="15">
      <c r="B71" s="33" t="s">
        <v>115</v>
      </c>
      <c r="C71" s="66">
        <v>27</v>
      </c>
      <c r="D71" s="66">
        <v>11</v>
      </c>
      <c r="E71" s="61">
        <v>15</v>
      </c>
      <c r="F71" s="66">
        <v>15</v>
      </c>
      <c r="G71" s="66">
        <v>2</v>
      </c>
      <c r="H71" s="66">
        <v>2</v>
      </c>
      <c r="I71" s="66">
        <v>4</v>
      </c>
      <c r="J71" s="66">
        <v>1</v>
      </c>
      <c r="K71" s="66">
        <v>70</v>
      </c>
      <c r="L71" s="66">
        <v>4</v>
      </c>
      <c r="M71" s="66">
        <v>6</v>
      </c>
      <c r="N71" s="66">
        <v>3</v>
      </c>
      <c r="O71" s="66">
        <v>160</v>
      </c>
      <c r="P71" s="75"/>
    </row>
    <row r="72" spans="2:17" s="54" customFormat="1" ht="15">
      <c r="B72" s="33" t="s">
        <v>9</v>
      </c>
      <c r="C72" s="50">
        <v>1936</v>
      </c>
      <c r="D72" s="50">
        <v>701</v>
      </c>
      <c r="E72" s="73">
        <v>537</v>
      </c>
      <c r="F72" s="50">
        <v>1173</v>
      </c>
      <c r="G72" s="50">
        <v>490</v>
      </c>
      <c r="H72" s="50">
        <v>102</v>
      </c>
      <c r="I72" s="50">
        <v>388</v>
      </c>
      <c r="J72" s="50">
        <v>82</v>
      </c>
      <c r="K72" s="50">
        <v>3391</v>
      </c>
      <c r="L72" s="50">
        <v>109</v>
      </c>
      <c r="M72" s="50">
        <v>567</v>
      </c>
      <c r="N72" s="50">
        <v>800</v>
      </c>
      <c r="O72" s="50">
        <v>10276</v>
      </c>
      <c r="P72" s="75"/>
      <c r="Q72" s="84"/>
    </row>
    <row r="74" ht="15">
      <c r="E74" s="30"/>
    </row>
    <row r="75" ht="15">
      <c r="E75" s="30"/>
    </row>
    <row r="76" spans="3:15" ht="15">
      <c r="C76" s="72"/>
      <c r="D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3:15" ht="15"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9" ht="15">
      <c r="G79" s="72"/>
    </row>
    <row r="81" ht="15">
      <c r="G81" s="75"/>
    </row>
  </sheetData>
  <sheetProtection/>
  <mergeCells count="3">
    <mergeCell ref="C5:O5"/>
    <mergeCell ref="C29:O29"/>
    <mergeCell ref="C53:O53"/>
  </mergeCells>
  <printOptions horizontalCentered="1"/>
  <pageMargins left="0.3937007874015748" right="0.3937007874015748" top="0.1968503937007874" bottom="0.1968503937007874" header="0.31496062992125984" footer="0.31496062992125984"/>
  <pageSetup fitToHeight="2" horizontalDpi="600" verticalDpi="600" orientation="landscape" paperSize="9" scale="84" r:id="rId1"/>
  <rowBreaks count="2" manualBreakCount="2">
    <brk id="26" max="255" man="1"/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K58"/>
  <sheetViews>
    <sheetView zoomScalePageLayoutView="0" workbookViewId="0" topLeftCell="A1">
      <selection activeCell="H60" sqref="H60"/>
    </sheetView>
  </sheetViews>
  <sheetFormatPr defaultColWidth="9.140625" defaultRowHeight="15"/>
  <cols>
    <col min="1" max="1" width="2.7109375" style="0" customWidth="1"/>
    <col min="2" max="2" width="18.140625" style="0" bestFit="1" customWidth="1"/>
    <col min="3" max="3" width="11.140625" style="0" bestFit="1" customWidth="1"/>
    <col min="4" max="4" width="10.7109375" style="0" bestFit="1" customWidth="1"/>
    <col min="5" max="5" width="10.421875" style="0" bestFit="1" customWidth="1"/>
    <col min="8" max="8" width="18.140625" style="0" bestFit="1" customWidth="1"/>
    <col min="11" max="11" width="10.421875" style="0" bestFit="1" customWidth="1"/>
  </cols>
  <sheetData>
    <row r="1" spans="2:8" ht="15">
      <c r="B1" s="54" t="s">
        <v>117</v>
      </c>
      <c r="H1" s="54" t="s">
        <v>118</v>
      </c>
    </row>
    <row r="2" spans="2:11" ht="15">
      <c r="B2" s="52" t="s">
        <v>22</v>
      </c>
      <c r="C2" s="52" t="s">
        <v>23</v>
      </c>
      <c r="D2" s="52" t="s">
        <v>30</v>
      </c>
      <c r="E2" s="52" t="s">
        <v>31</v>
      </c>
      <c r="H2" s="52" t="s">
        <v>22</v>
      </c>
      <c r="I2" s="52" t="s">
        <v>23</v>
      </c>
      <c r="J2" s="52" t="s">
        <v>30</v>
      </c>
      <c r="K2" s="52" t="s">
        <v>31</v>
      </c>
    </row>
    <row r="3" spans="2:11" ht="15">
      <c r="B3" s="52" t="s">
        <v>24</v>
      </c>
      <c r="C3" s="52">
        <v>3763</v>
      </c>
      <c r="D3" s="52">
        <v>687</v>
      </c>
      <c r="E3" s="52">
        <v>54</v>
      </c>
      <c r="H3" s="52" t="s">
        <v>24</v>
      </c>
      <c r="I3" s="53">
        <f>SUM(C3/C10)</f>
        <v>0.2848168331819558</v>
      </c>
      <c r="J3" s="53">
        <f>SUM(D3/D10)</f>
        <v>0.1965665236051502</v>
      </c>
      <c r="K3" s="53">
        <f>SUM(E3/E10)</f>
        <v>0.1127348643006263</v>
      </c>
    </row>
    <row r="4" spans="2:11" ht="15">
      <c r="B4" s="52" t="s">
        <v>25</v>
      </c>
      <c r="C4" s="52">
        <v>1903</v>
      </c>
      <c r="D4" s="52">
        <v>426</v>
      </c>
      <c r="E4" s="52">
        <v>38</v>
      </c>
      <c r="H4" s="52" t="s">
        <v>25</v>
      </c>
      <c r="I4" s="53">
        <f>SUM(C4/C10)</f>
        <v>0.1440357250983954</v>
      </c>
      <c r="J4" s="53">
        <f>SUM(D4/D10)</f>
        <v>0.12188841201716738</v>
      </c>
      <c r="K4" s="53">
        <f>SUM(E4/E10)</f>
        <v>0.07933194154488518</v>
      </c>
    </row>
    <row r="5" spans="2:11" ht="15">
      <c r="B5" s="52" t="s">
        <v>15</v>
      </c>
      <c r="C5" s="52">
        <v>50</v>
      </c>
      <c r="D5" s="52">
        <v>18</v>
      </c>
      <c r="E5" s="52">
        <v>1</v>
      </c>
      <c r="H5" s="52" t="s">
        <v>15</v>
      </c>
      <c r="I5" s="53">
        <f>SUM(C5/C10)</f>
        <v>0.0037844383893430216</v>
      </c>
      <c r="J5" s="53">
        <f>SUM(D5/D10)</f>
        <v>0.005150214592274678</v>
      </c>
      <c r="K5" s="53">
        <f>SUM(E5/E10)</f>
        <v>0.0020876826722338203</v>
      </c>
    </row>
    <row r="6" spans="2:11" ht="15">
      <c r="B6" s="52" t="s">
        <v>26</v>
      </c>
      <c r="C6" s="52">
        <v>429</v>
      </c>
      <c r="D6" s="52">
        <v>117</v>
      </c>
      <c r="E6" s="52">
        <v>17</v>
      </c>
      <c r="H6" s="52" t="s">
        <v>26</v>
      </c>
      <c r="I6" s="53">
        <f>SUM(C6/C10)</f>
        <v>0.032470481380563125</v>
      </c>
      <c r="J6" s="53">
        <f>SUM(D6/D10)</f>
        <v>0.03347639484978541</v>
      </c>
      <c r="K6" s="53">
        <f>SUM(E6/E10)</f>
        <v>0.03549060542797495</v>
      </c>
    </row>
    <row r="7" spans="2:11" ht="15">
      <c r="B7" s="52" t="s">
        <v>27</v>
      </c>
      <c r="C7" s="52">
        <v>180</v>
      </c>
      <c r="D7" s="52">
        <v>42</v>
      </c>
      <c r="E7" s="52">
        <v>3</v>
      </c>
      <c r="H7" s="52" t="s">
        <v>27</v>
      </c>
      <c r="I7" s="53">
        <f>SUM(C7/C10)</f>
        <v>0.013623978201634877</v>
      </c>
      <c r="J7" s="53">
        <f>SUM(D7/D10)</f>
        <v>0.01201716738197425</v>
      </c>
      <c r="K7" s="53">
        <f>SUM(E7/E10)</f>
        <v>0.006263048016701462</v>
      </c>
    </row>
    <row r="8" spans="2:11" ht="15">
      <c r="B8" s="52" t="s">
        <v>28</v>
      </c>
      <c r="C8" s="52">
        <v>277</v>
      </c>
      <c r="D8" s="52">
        <v>53</v>
      </c>
      <c r="E8" s="52">
        <v>8</v>
      </c>
      <c r="H8" s="52" t="s">
        <v>28</v>
      </c>
      <c r="I8" s="53">
        <f>SUM(C8/C10)</f>
        <v>0.020965788676960338</v>
      </c>
      <c r="J8" s="53">
        <f>SUM(D8/D10)</f>
        <v>0.015164520743919885</v>
      </c>
      <c r="K8" s="53">
        <f>SUM(E8/E10)</f>
        <v>0.016701461377870562</v>
      </c>
    </row>
    <row r="9" spans="2:11" ht="15">
      <c r="B9" s="52" t="s">
        <v>29</v>
      </c>
      <c r="C9" s="52">
        <v>6610</v>
      </c>
      <c r="D9" s="52">
        <v>2152</v>
      </c>
      <c r="E9" s="52">
        <v>358</v>
      </c>
      <c r="H9" s="52" t="s">
        <v>29</v>
      </c>
      <c r="I9" s="53">
        <f>SUM(C9/C10)</f>
        <v>0.5003027550711474</v>
      </c>
      <c r="J9" s="53">
        <f>SUM(D9/D10)</f>
        <v>0.6157367668097282</v>
      </c>
      <c r="K9" s="53">
        <f>SUM(E9/E10)</f>
        <v>0.7473903966597077</v>
      </c>
    </row>
    <row r="10" spans="2:11" ht="15">
      <c r="B10" s="58" t="s">
        <v>32</v>
      </c>
      <c r="C10" s="58">
        <f>SUM(C3:C9)</f>
        <v>13212</v>
      </c>
      <c r="D10" s="58">
        <f>SUM(D3:D9)</f>
        <v>3495</v>
      </c>
      <c r="E10" s="58">
        <f>SUM(E3:E9)</f>
        <v>479</v>
      </c>
      <c r="H10" s="58" t="s">
        <v>32</v>
      </c>
      <c r="I10" s="117">
        <f>SUM(C10/C10)</f>
        <v>1</v>
      </c>
      <c r="J10" s="117">
        <f>SUM(D10/D10)</f>
        <v>1</v>
      </c>
      <c r="K10" s="117">
        <f>SUM(E10/E10)</f>
        <v>1</v>
      </c>
    </row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5" spans="2:8" s="54" customFormat="1" ht="15">
      <c r="B55" s="54" t="s">
        <v>140</v>
      </c>
      <c r="H55" s="54" t="s">
        <v>140</v>
      </c>
    </row>
    <row r="56" spans="2:11" ht="15">
      <c r="B56" t="s">
        <v>88</v>
      </c>
      <c r="C56">
        <f>SUM(C3:C6)+C8</f>
        <v>6422</v>
      </c>
      <c r="D56">
        <f>SUM(D3:D6)+D8</f>
        <v>1301</v>
      </c>
      <c r="E56">
        <f>SUM(E3:E6)+E8</f>
        <v>118</v>
      </c>
      <c r="H56" t="s">
        <v>88</v>
      </c>
      <c r="I56" s="119">
        <f>C56/C58</f>
        <v>0.4927869858809085</v>
      </c>
      <c r="J56" s="119">
        <f>D56/D58</f>
        <v>0.3767738198667825</v>
      </c>
      <c r="K56" s="119">
        <f>E56/E58</f>
        <v>0.24789915966386555</v>
      </c>
    </row>
    <row r="57" spans="2:11" ht="15">
      <c r="B57" t="s">
        <v>29</v>
      </c>
      <c r="C57" s="118">
        <f>C9</f>
        <v>6610</v>
      </c>
      <c r="D57" s="118">
        <f>D9</f>
        <v>2152</v>
      </c>
      <c r="E57" s="118">
        <f>E9</f>
        <v>358</v>
      </c>
      <c r="H57" t="s">
        <v>29</v>
      </c>
      <c r="I57" s="119">
        <f>C57/C58</f>
        <v>0.5072130141190915</v>
      </c>
      <c r="J57" s="119">
        <f>D57/D58</f>
        <v>0.6232261801332175</v>
      </c>
      <c r="K57" s="119">
        <f>E57/E58</f>
        <v>0.7521008403361344</v>
      </c>
    </row>
    <row r="58" spans="3:5" ht="15">
      <c r="C58">
        <f>SUM(C56:C57)</f>
        <v>13032</v>
      </c>
      <c r="D58">
        <f>SUM(D56:D57)</f>
        <v>3453</v>
      </c>
      <c r="E58">
        <f>SUM(E56:E57)</f>
        <v>476</v>
      </c>
    </row>
  </sheetData>
  <sheetProtection/>
  <printOptions horizontalCentered="1" vertic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7">
      <selection activeCell="J17" sqref="J17"/>
    </sheetView>
  </sheetViews>
  <sheetFormatPr defaultColWidth="9.140625" defaultRowHeight="15"/>
  <cols>
    <col min="1" max="1" width="2.7109375" style="0" customWidth="1"/>
    <col min="2" max="2" width="30.57421875" style="0" bestFit="1" customWidth="1"/>
    <col min="3" max="10" width="8.140625" style="0" bestFit="1" customWidth="1"/>
    <col min="11" max="11" width="11.140625" style="0" bestFit="1" customWidth="1"/>
    <col min="12" max="12" width="8.140625" style="0" bestFit="1" customWidth="1"/>
    <col min="13" max="13" width="10.57421875" style="0" bestFit="1" customWidth="1"/>
    <col min="14" max="14" width="12.7109375" style="0" bestFit="1" customWidth="1"/>
    <col min="15" max="15" width="11.28125" style="0" bestFit="1" customWidth="1"/>
    <col min="16" max="16" width="11.140625" style="0" bestFit="1" customWidth="1"/>
  </cols>
  <sheetData>
    <row r="1" spans="3:13" ht="15">
      <c r="C1" s="141" t="s">
        <v>139</v>
      </c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2:14" s="54" customFormat="1" ht="30">
      <c r="B2" s="54" t="s">
        <v>22</v>
      </c>
      <c r="C2" s="111" t="s">
        <v>1</v>
      </c>
      <c r="D2" s="112" t="s">
        <v>2</v>
      </c>
      <c r="E2" s="112" t="s">
        <v>3</v>
      </c>
      <c r="F2" s="112" t="s">
        <v>4</v>
      </c>
      <c r="G2" s="112" t="s">
        <v>5</v>
      </c>
      <c r="H2" s="112" t="s">
        <v>6</v>
      </c>
      <c r="I2" s="112" t="s">
        <v>7</v>
      </c>
      <c r="J2" s="112" t="s">
        <v>8</v>
      </c>
      <c r="K2" s="112" t="s">
        <v>111</v>
      </c>
      <c r="L2" s="112" t="s">
        <v>119</v>
      </c>
      <c r="M2" s="112" t="s">
        <v>120</v>
      </c>
      <c r="N2" s="116" t="s">
        <v>9</v>
      </c>
    </row>
    <row r="3" spans="2:14" ht="15">
      <c r="B3" s="32" t="s">
        <v>10</v>
      </c>
      <c r="C3" s="86"/>
      <c r="D3" s="86"/>
      <c r="E3" s="86"/>
      <c r="F3" s="86"/>
      <c r="G3" s="86"/>
      <c r="H3" s="86">
        <v>1</v>
      </c>
      <c r="I3" s="86"/>
      <c r="J3" s="86"/>
      <c r="K3" s="86"/>
      <c r="L3" s="86"/>
      <c r="M3" s="86"/>
      <c r="N3" s="86">
        <v>1</v>
      </c>
    </row>
    <row r="4" spans="2:14" ht="15">
      <c r="B4" s="32" t="s">
        <v>79</v>
      </c>
      <c r="C4" s="86"/>
      <c r="D4" s="86"/>
      <c r="E4" s="86"/>
      <c r="F4" s="86"/>
      <c r="G4" s="86">
        <v>1</v>
      </c>
      <c r="H4" s="86"/>
      <c r="I4" s="86"/>
      <c r="J4" s="86"/>
      <c r="K4" s="86"/>
      <c r="L4" s="86"/>
      <c r="M4" s="86"/>
      <c r="N4" s="86">
        <v>1</v>
      </c>
    </row>
    <row r="5" spans="2:14" ht="15">
      <c r="B5" s="32" t="s">
        <v>11</v>
      </c>
      <c r="C5" s="86"/>
      <c r="D5" s="86"/>
      <c r="E5" s="86"/>
      <c r="F5" s="86"/>
      <c r="G5" s="86">
        <v>1</v>
      </c>
      <c r="H5" s="86"/>
      <c r="I5" s="86">
        <v>1</v>
      </c>
      <c r="J5" s="86"/>
      <c r="K5" s="86"/>
      <c r="L5" s="86"/>
      <c r="M5" s="86"/>
      <c r="N5" s="86">
        <v>2</v>
      </c>
    </row>
    <row r="6" spans="2:14" ht="15">
      <c r="B6" s="32" t="s">
        <v>12</v>
      </c>
      <c r="C6" s="86"/>
      <c r="D6" s="86"/>
      <c r="E6" s="86"/>
      <c r="F6" s="86">
        <v>1</v>
      </c>
      <c r="G6" s="86">
        <v>2</v>
      </c>
      <c r="H6" s="86"/>
      <c r="I6" s="86"/>
      <c r="J6" s="86"/>
      <c r="K6" s="86"/>
      <c r="L6" s="86"/>
      <c r="M6" s="86"/>
      <c r="N6" s="86">
        <v>3</v>
      </c>
    </row>
    <row r="7" spans="2:14" ht="15">
      <c r="B7" s="63" t="s">
        <v>18</v>
      </c>
      <c r="C7" s="62"/>
      <c r="D7" s="62"/>
      <c r="E7" s="62"/>
      <c r="F7" s="62"/>
      <c r="G7" s="62"/>
      <c r="H7" s="62"/>
      <c r="I7" s="62">
        <v>1</v>
      </c>
      <c r="J7" s="62"/>
      <c r="K7" s="62"/>
      <c r="L7" s="62"/>
      <c r="M7" s="62"/>
      <c r="N7" s="62">
        <v>1</v>
      </c>
    </row>
    <row r="8" spans="2:14" ht="15">
      <c r="B8" s="32" t="s">
        <v>14</v>
      </c>
      <c r="C8" s="86"/>
      <c r="D8" s="86">
        <v>1</v>
      </c>
      <c r="E8" s="86"/>
      <c r="F8" s="86">
        <v>1</v>
      </c>
      <c r="G8" s="86"/>
      <c r="H8" s="86">
        <v>1</v>
      </c>
      <c r="I8" s="86"/>
      <c r="J8" s="86"/>
      <c r="K8" s="86"/>
      <c r="L8" s="86"/>
      <c r="M8" s="86"/>
      <c r="N8" s="86">
        <v>3</v>
      </c>
    </row>
    <row r="9" spans="2:14" ht="15">
      <c r="B9" s="32" t="s">
        <v>16</v>
      </c>
      <c r="C9" s="86"/>
      <c r="D9" s="86">
        <v>1</v>
      </c>
      <c r="E9" s="86"/>
      <c r="F9" s="86"/>
      <c r="G9" s="86"/>
      <c r="H9" s="86">
        <v>2</v>
      </c>
      <c r="I9" s="86">
        <v>1</v>
      </c>
      <c r="J9" s="86"/>
      <c r="K9" s="86"/>
      <c r="L9" s="86"/>
      <c r="M9" s="86">
        <v>3</v>
      </c>
      <c r="N9" s="86">
        <v>7</v>
      </c>
    </row>
    <row r="10" spans="2:14" ht="15">
      <c r="B10" s="32" t="s">
        <v>19</v>
      </c>
      <c r="C10" s="86"/>
      <c r="D10" s="86"/>
      <c r="E10" s="86"/>
      <c r="F10" s="86"/>
      <c r="G10" s="86">
        <v>1</v>
      </c>
      <c r="H10" s="86"/>
      <c r="I10" s="86"/>
      <c r="J10" s="86"/>
      <c r="K10" s="86"/>
      <c r="L10" s="86"/>
      <c r="M10" s="86"/>
      <c r="N10" s="86">
        <v>1</v>
      </c>
    </row>
    <row r="11" spans="2:14" ht="15">
      <c r="B11" s="70" t="s">
        <v>121</v>
      </c>
      <c r="C11" s="86">
        <v>1</v>
      </c>
      <c r="D11" s="86">
        <v>1</v>
      </c>
      <c r="E11" s="86"/>
      <c r="F11" s="86">
        <v>2</v>
      </c>
      <c r="G11" s="86"/>
      <c r="H11" s="86">
        <v>1</v>
      </c>
      <c r="I11" s="86"/>
      <c r="J11" s="86"/>
      <c r="K11" s="86"/>
      <c r="L11" s="86">
        <v>1</v>
      </c>
      <c r="M11" s="86"/>
      <c r="N11" s="60">
        <v>6</v>
      </c>
    </row>
    <row r="12" spans="2:14" ht="15">
      <c r="B12" s="66" t="s">
        <v>20</v>
      </c>
      <c r="C12" s="86">
        <v>6</v>
      </c>
      <c r="D12" s="86">
        <v>18</v>
      </c>
      <c r="E12" s="86">
        <v>12</v>
      </c>
      <c r="F12" s="86">
        <v>7</v>
      </c>
      <c r="G12" s="86">
        <v>33</v>
      </c>
      <c r="H12" s="86">
        <v>9</v>
      </c>
      <c r="I12" s="86">
        <v>2</v>
      </c>
      <c r="J12" s="86">
        <v>2</v>
      </c>
      <c r="K12" s="86">
        <v>1</v>
      </c>
      <c r="L12" s="86"/>
      <c r="M12" s="86"/>
      <c r="N12" s="86">
        <v>90</v>
      </c>
    </row>
    <row r="13" spans="2:14" ht="15">
      <c r="B13" s="66" t="s">
        <v>21</v>
      </c>
      <c r="C13" s="86"/>
      <c r="D13" s="86"/>
      <c r="E13" s="86">
        <v>1</v>
      </c>
      <c r="F13" s="86"/>
      <c r="G13" s="86"/>
      <c r="H13" s="86">
        <v>2</v>
      </c>
      <c r="I13" s="86"/>
      <c r="J13" s="86"/>
      <c r="K13" s="86"/>
      <c r="L13" s="86"/>
      <c r="M13" s="86"/>
      <c r="N13" s="86">
        <v>3</v>
      </c>
    </row>
    <row r="14" spans="2:14" ht="15">
      <c r="B14" s="32" t="s">
        <v>9</v>
      </c>
      <c r="C14" s="86">
        <f>SUM(C3:C12)</f>
        <v>7</v>
      </c>
      <c r="D14" s="86">
        <f>SUM(D3:D12)</f>
        <v>21</v>
      </c>
      <c r="E14" s="86">
        <f>SUM(E3:E12)</f>
        <v>12</v>
      </c>
      <c r="F14" s="86">
        <f>SUM(F3:F12)</f>
        <v>11</v>
      </c>
      <c r="G14" s="86">
        <f>SUM(G3:G12)</f>
        <v>38</v>
      </c>
      <c r="H14" s="86">
        <f>SUM(H3:H13)</f>
        <v>16</v>
      </c>
      <c r="I14" s="86">
        <f>SUM(I3:I12)</f>
        <v>5</v>
      </c>
      <c r="J14" s="86">
        <f>SUM(J3:J12)</f>
        <v>2</v>
      </c>
      <c r="K14" s="86">
        <f>SUM(K3:K12)</f>
        <v>1</v>
      </c>
      <c r="L14" s="86">
        <v>1</v>
      </c>
      <c r="M14" s="86">
        <v>3</v>
      </c>
      <c r="N14" s="86">
        <f>SUM(N3:N13)</f>
        <v>118</v>
      </c>
    </row>
    <row r="15" spans="2:15" ht="1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7" ht="1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2:17" ht="1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2:14" s="54" customFormat="1" ht="30">
      <c r="B18" s="58" t="s">
        <v>22</v>
      </c>
      <c r="C18" s="113" t="s">
        <v>1</v>
      </c>
      <c r="D18" s="113" t="s">
        <v>2</v>
      </c>
      <c r="E18" s="113" t="s">
        <v>3</v>
      </c>
      <c r="F18" s="113" t="s">
        <v>4</v>
      </c>
      <c r="G18" s="113" t="s">
        <v>5</v>
      </c>
      <c r="H18" s="113" t="s">
        <v>6</v>
      </c>
      <c r="I18" s="113" t="s">
        <v>7</v>
      </c>
      <c r="J18" s="113" t="s">
        <v>8</v>
      </c>
      <c r="K18" s="114" t="s">
        <v>111</v>
      </c>
      <c r="L18" s="115" t="s">
        <v>119</v>
      </c>
      <c r="M18" s="115" t="s">
        <v>120</v>
      </c>
      <c r="N18" s="113" t="s">
        <v>9</v>
      </c>
    </row>
    <row r="19" spans="2:15" ht="15">
      <c r="B19" s="56" t="s">
        <v>10</v>
      </c>
      <c r="C19" s="57">
        <f aca="true" t="shared" si="0" ref="C19:N19">SUM(C3/C14)</f>
        <v>0</v>
      </c>
      <c r="D19" s="57">
        <f t="shared" si="0"/>
        <v>0</v>
      </c>
      <c r="E19" s="57">
        <f t="shared" si="0"/>
        <v>0</v>
      </c>
      <c r="F19" s="57">
        <f t="shared" si="0"/>
        <v>0</v>
      </c>
      <c r="G19" s="57">
        <f t="shared" si="0"/>
        <v>0</v>
      </c>
      <c r="H19" s="57">
        <f t="shared" si="0"/>
        <v>0.0625</v>
      </c>
      <c r="I19" s="57">
        <f t="shared" si="0"/>
        <v>0</v>
      </c>
      <c r="J19" s="57">
        <f t="shared" si="0"/>
        <v>0</v>
      </c>
      <c r="K19" s="57">
        <f t="shared" si="0"/>
        <v>0</v>
      </c>
      <c r="L19" s="65">
        <f t="shared" si="0"/>
        <v>0</v>
      </c>
      <c r="M19" s="65">
        <f t="shared" si="0"/>
        <v>0</v>
      </c>
      <c r="N19" s="57">
        <f t="shared" si="0"/>
        <v>0.00847457627118644</v>
      </c>
      <c r="O19" s="1"/>
    </row>
    <row r="20" spans="2:15" ht="15">
      <c r="B20" s="56" t="s">
        <v>79</v>
      </c>
      <c r="C20" s="57">
        <f aca="true" t="shared" si="1" ref="C20:N20">SUM(C4/C14)</f>
        <v>0</v>
      </c>
      <c r="D20" s="57">
        <f t="shared" si="1"/>
        <v>0</v>
      </c>
      <c r="E20" s="57">
        <f t="shared" si="1"/>
        <v>0</v>
      </c>
      <c r="F20" s="57">
        <f t="shared" si="1"/>
        <v>0</v>
      </c>
      <c r="G20" s="57">
        <f t="shared" si="1"/>
        <v>0.02631578947368421</v>
      </c>
      <c r="H20" s="57">
        <f t="shared" si="1"/>
        <v>0</v>
      </c>
      <c r="I20" s="57">
        <f t="shared" si="1"/>
        <v>0</v>
      </c>
      <c r="J20" s="57">
        <f t="shared" si="1"/>
        <v>0</v>
      </c>
      <c r="K20" s="57">
        <f t="shared" si="1"/>
        <v>0</v>
      </c>
      <c r="L20" s="65">
        <f t="shared" si="1"/>
        <v>0</v>
      </c>
      <c r="M20" s="65">
        <f t="shared" si="1"/>
        <v>0</v>
      </c>
      <c r="N20" s="57">
        <f t="shared" si="1"/>
        <v>0.00847457627118644</v>
      </c>
      <c r="O20" s="1"/>
    </row>
    <row r="21" spans="2:15" ht="15">
      <c r="B21" s="56" t="s">
        <v>11</v>
      </c>
      <c r="C21" s="57">
        <f aca="true" t="shared" si="2" ref="C21:N21">SUM(C5/C14)</f>
        <v>0</v>
      </c>
      <c r="D21" s="57">
        <f t="shared" si="2"/>
        <v>0</v>
      </c>
      <c r="E21" s="57">
        <f t="shared" si="2"/>
        <v>0</v>
      </c>
      <c r="F21" s="57">
        <f t="shared" si="2"/>
        <v>0</v>
      </c>
      <c r="G21" s="57">
        <f t="shared" si="2"/>
        <v>0.02631578947368421</v>
      </c>
      <c r="H21" s="57">
        <f t="shared" si="2"/>
        <v>0</v>
      </c>
      <c r="I21" s="57">
        <f t="shared" si="2"/>
        <v>0.2</v>
      </c>
      <c r="J21" s="57">
        <f t="shared" si="2"/>
        <v>0</v>
      </c>
      <c r="K21" s="57">
        <f t="shared" si="2"/>
        <v>0</v>
      </c>
      <c r="L21" s="65">
        <f t="shared" si="2"/>
        <v>0</v>
      </c>
      <c r="M21" s="65">
        <f t="shared" si="2"/>
        <v>0</v>
      </c>
      <c r="N21" s="57">
        <f t="shared" si="2"/>
        <v>0.01694915254237288</v>
      </c>
      <c r="O21" s="1"/>
    </row>
    <row r="22" spans="2:15" ht="15">
      <c r="B22" s="56" t="s">
        <v>12</v>
      </c>
      <c r="C22" s="57">
        <f aca="true" t="shared" si="3" ref="C22:N22">SUM(C6/C14)</f>
        <v>0</v>
      </c>
      <c r="D22" s="57">
        <f t="shared" si="3"/>
        <v>0</v>
      </c>
      <c r="E22" s="57">
        <f t="shared" si="3"/>
        <v>0</v>
      </c>
      <c r="F22" s="57">
        <f t="shared" si="3"/>
        <v>0.09090909090909091</v>
      </c>
      <c r="G22" s="57">
        <f t="shared" si="3"/>
        <v>0.05263157894736842</v>
      </c>
      <c r="H22" s="57">
        <f t="shared" si="3"/>
        <v>0</v>
      </c>
      <c r="I22" s="57">
        <f t="shared" si="3"/>
        <v>0</v>
      </c>
      <c r="J22" s="57">
        <f t="shared" si="3"/>
        <v>0</v>
      </c>
      <c r="K22" s="57">
        <f t="shared" si="3"/>
        <v>0</v>
      </c>
      <c r="L22" s="65">
        <f t="shared" si="3"/>
        <v>0</v>
      </c>
      <c r="M22" s="65">
        <f t="shared" si="3"/>
        <v>0</v>
      </c>
      <c r="N22" s="57">
        <f t="shared" si="3"/>
        <v>0.025423728813559324</v>
      </c>
      <c r="O22" s="1"/>
    </row>
    <row r="23" spans="2:15" ht="15">
      <c r="B23" s="63" t="s">
        <v>18</v>
      </c>
      <c r="C23" s="57">
        <f aca="true" t="shared" si="4" ref="C23:N23">SUM(C7/C14)</f>
        <v>0</v>
      </c>
      <c r="D23" s="57">
        <f t="shared" si="4"/>
        <v>0</v>
      </c>
      <c r="E23" s="57">
        <f t="shared" si="4"/>
        <v>0</v>
      </c>
      <c r="F23" s="57">
        <f t="shared" si="4"/>
        <v>0</v>
      </c>
      <c r="G23" s="57">
        <f t="shared" si="4"/>
        <v>0</v>
      </c>
      <c r="H23" s="57">
        <f t="shared" si="4"/>
        <v>0</v>
      </c>
      <c r="I23" s="57">
        <f t="shared" si="4"/>
        <v>0.2</v>
      </c>
      <c r="J23" s="57">
        <f t="shared" si="4"/>
        <v>0</v>
      </c>
      <c r="K23" s="57">
        <f t="shared" si="4"/>
        <v>0</v>
      </c>
      <c r="L23" s="65">
        <f t="shared" si="4"/>
        <v>0</v>
      </c>
      <c r="M23" s="65">
        <f t="shared" si="4"/>
        <v>0</v>
      </c>
      <c r="N23" s="57">
        <f t="shared" si="4"/>
        <v>0.00847457627118644</v>
      </c>
      <c r="O23" s="1"/>
    </row>
    <row r="24" spans="2:15" ht="15">
      <c r="B24" s="56" t="s">
        <v>14</v>
      </c>
      <c r="C24" s="57">
        <f>SUM(C8/C14)</f>
        <v>0</v>
      </c>
      <c r="D24" s="57">
        <f aca="true" t="shared" si="5" ref="D24:N24">SUM(D8/D14)</f>
        <v>0.047619047619047616</v>
      </c>
      <c r="E24" s="57">
        <f t="shared" si="5"/>
        <v>0</v>
      </c>
      <c r="F24" s="57">
        <f t="shared" si="5"/>
        <v>0.09090909090909091</v>
      </c>
      <c r="G24" s="57">
        <f t="shared" si="5"/>
        <v>0</v>
      </c>
      <c r="H24" s="57">
        <f t="shared" si="5"/>
        <v>0.0625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65">
        <f>SUM(L8/L14)</f>
        <v>0</v>
      </c>
      <c r="M24" s="65">
        <f>SUM(M8/M14)</f>
        <v>0</v>
      </c>
      <c r="N24" s="57">
        <f t="shared" si="5"/>
        <v>0.025423728813559324</v>
      </c>
      <c r="O24" s="1"/>
    </row>
    <row r="25" spans="2:15" ht="15">
      <c r="B25" s="56" t="s">
        <v>16</v>
      </c>
      <c r="C25" s="57">
        <f>SUM(C9/C14)</f>
        <v>0</v>
      </c>
      <c r="D25" s="57">
        <f aca="true" t="shared" si="6" ref="D25:N25">SUM(D9/D14)</f>
        <v>0.047619047619047616</v>
      </c>
      <c r="E25" s="57">
        <f t="shared" si="6"/>
        <v>0</v>
      </c>
      <c r="F25" s="57">
        <f t="shared" si="6"/>
        <v>0</v>
      </c>
      <c r="G25" s="57">
        <f t="shared" si="6"/>
        <v>0</v>
      </c>
      <c r="H25" s="57">
        <f t="shared" si="6"/>
        <v>0.125</v>
      </c>
      <c r="I25" s="57">
        <f t="shared" si="6"/>
        <v>0.2</v>
      </c>
      <c r="J25" s="57">
        <f t="shared" si="6"/>
        <v>0</v>
      </c>
      <c r="K25" s="57">
        <f t="shared" si="6"/>
        <v>0</v>
      </c>
      <c r="L25" s="65">
        <f>SUM(L9/L14)</f>
        <v>0</v>
      </c>
      <c r="M25" s="65">
        <f>SUM(M9/M14)</f>
        <v>1</v>
      </c>
      <c r="N25" s="57">
        <f t="shared" si="6"/>
        <v>0.059322033898305086</v>
      </c>
      <c r="O25" s="1"/>
    </row>
    <row r="26" spans="2:15" ht="15">
      <c r="B26" s="56" t="s">
        <v>19</v>
      </c>
      <c r="C26" s="57">
        <f>SUM(C10/C14)</f>
        <v>0</v>
      </c>
      <c r="D26" s="57">
        <f aca="true" t="shared" si="7" ref="D26:N26">SUM(D10/D14)</f>
        <v>0</v>
      </c>
      <c r="E26" s="57">
        <f t="shared" si="7"/>
        <v>0</v>
      </c>
      <c r="F26" s="57">
        <f t="shared" si="7"/>
        <v>0</v>
      </c>
      <c r="G26" s="57">
        <f t="shared" si="7"/>
        <v>0.02631578947368421</v>
      </c>
      <c r="H26" s="57">
        <f t="shared" si="7"/>
        <v>0</v>
      </c>
      <c r="I26" s="57">
        <f t="shared" si="7"/>
        <v>0</v>
      </c>
      <c r="J26" s="57">
        <f t="shared" si="7"/>
        <v>0</v>
      </c>
      <c r="K26" s="57">
        <f t="shared" si="7"/>
        <v>0</v>
      </c>
      <c r="L26" s="65">
        <f>SUM(L10/L14)</f>
        <v>0</v>
      </c>
      <c r="M26" s="65">
        <f>SUM(M10/M14)</f>
        <v>0</v>
      </c>
      <c r="N26" s="57">
        <f t="shared" si="7"/>
        <v>0.00847457627118644</v>
      </c>
      <c r="O26" s="1"/>
    </row>
    <row r="27" spans="2:15" ht="15">
      <c r="B27" s="69" t="s">
        <v>121</v>
      </c>
      <c r="C27" s="65">
        <f>SUM(C11/C14)</f>
        <v>0.14285714285714285</v>
      </c>
      <c r="D27" s="65">
        <f aca="true" t="shared" si="8" ref="D27:N27">SUM(D11/D14)</f>
        <v>0.047619047619047616</v>
      </c>
      <c r="E27" s="65">
        <f t="shared" si="8"/>
        <v>0</v>
      </c>
      <c r="F27" s="65">
        <f t="shared" si="8"/>
        <v>0.18181818181818182</v>
      </c>
      <c r="G27" s="65">
        <f t="shared" si="8"/>
        <v>0</v>
      </c>
      <c r="H27" s="65">
        <f t="shared" si="8"/>
        <v>0.0625</v>
      </c>
      <c r="I27" s="65">
        <f t="shared" si="8"/>
        <v>0</v>
      </c>
      <c r="J27" s="65">
        <f t="shared" si="8"/>
        <v>0</v>
      </c>
      <c r="K27" s="65">
        <f t="shared" si="8"/>
        <v>0</v>
      </c>
      <c r="L27" s="65">
        <f t="shared" si="8"/>
        <v>1</v>
      </c>
      <c r="M27" s="65">
        <f t="shared" si="8"/>
        <v>0</v>
      </c>
      <c r="N27" s="65">
        <f t="shared" si="8"/>
        <v>0.05084745762711865</v>
      </c>
      <c r="O27" s="1"/>
    </row>
    <row r="28" spans="2:15" ht="15">
      <c r="B28" s="66" t="s">
        <v>20</v>
      </c>
      <c r="C28" s="65">
        <f>SUM(C12/C14)</f>
        <v>0.8571428571428571</v>
      </c>
      <c r="D28" s="65">
        <f aca="true" t="shared" si="9" ref="D28:N28">SUM(D12/D14)</f>
        <v>0.8571428571428571</v>
      </c>
      <c r="E28" s="65">
        <f t="shared" si="9"/>
        <v>1</v>
      </c>
      <c r="F28" s="65">
        <f t="shared" si="9"/>
        <v>0.6363636363636364</v>
      </c>
      <c r="G28" s="65">
        <f t="shared" si="9"/>
        <v>0.868421052631579</v>
      </c>
      <c r="H28" s="65">
        <f t="shared" si="9"/>
        <v>0.5625</v>
      </c>
      <c r="I28" s="65">
        <f t="shared" si="9"/>
        <v>0.4</v>
      </c>
      <c r="J28" s="65">
        <f t="shared" si="9"/>
        <v>1</v>
      </c>
      <c r="K28" s="65">
        <f t="shared" si="9"/>
        <v>1</v>
      </c>
      <c r="L28" s="65">
        <f t="shared" si="9"/>
        <v>0</v>
      </c>
      <c r="M28" s="65">
        <f t="shared" si="9"/>
        <v>0</v>
      </c>
      <c r="N28" s="65">
        <f t="shared" si="9"/>
        <v>0.7627118644067796</v>
      </c>
      <c r="O28" s="1"/>
    </row>
    <row r="29" spans="2:15" ht="15">
      <c r="B29" s="66" t="s">
        <v>21</v>
      </c>
      <c r="C29" s="65">
        <f>SUM(C13/C14)</f>
        <v>0</v>
      </c>
      <c r="D29" s="65">
        <f aca="true" t="shared" si="10" ref="D29:N29">SUM(D13/D14)</f>
        <v>0</v>
      </c>
      <c r="E29" s="65">
        <f t="shared" si="10"/>
        <v>0.08333333333333333</v>
      </c>
      <c r="F29" s="65">
        <f t="shared" si="10"/>
        <v>0</v>
      </c>
      <c r="G29" s="65">
        <f t="shared" si="10"/>
        <v>0</v>
      </c>
      <c r="H29" s="65">
        <f t="shared" si="10"/>
        <v>0.125</v>
      </c>
      <c r="I29" s="65">
        <f t="shared" si="10"/>
        <v>0</v>
      </c>
      <c r="J29" s="65">
        <f t="shared" si="10"/>
        <v>0</v>
      </c>
      <c r="K29" s="65">
        <f t="shared" si="10"/>
        <v>0</v>
      </c>
      <c r="L29" s="65">
        <f t="shared" si="10"/>
        <v>0</v>
      </c>
      <c r="M29" s="65">
        <f t="shared" si="10"/>
        <v>0</v>
      </c>
      <c r="N29" s="65">
        <f t="shared" si="10"/>
        <v>0.025423728813559324</v>
      </c>
      <c r="O29" s="1"/>
    </row>
    <row r="30" spans="2:15" ht="15">
      <c r="B30" s="56" t="s">
        <v>9</v>
      </c>
      <c r="C30" s="57">
        <f>SUM(C14/C14)</f>
        <v>1</v>
      </c>
      <c r="D30" s="57">
        <f aca="true" t="shared" si="11" ref="D30:N30">SUM(D14/D14)</f>
        <v>1</v>
      </c>
      <c r="E30" s="57">
        <f t="shared" si="11"/>
        <v>1</v>
      </c>
      <c r="F30" s="57">
        <f t="shared" si="11"/>
        <v>1</v>
      </c>
      <c r="G30" s="57">
        <f t="shared" si="11"/>
        <v>1</v>
      </c>
      <c r="H30" s="57">
        <f t="shared" si="11"/>
        <v>1</v>
      </c>
      <c r="I30" s="57">
        <f t="shared" si="11"/>
        <v>1</v>
      </c>
      <c r="J30" s="57">
        <f t="shared" si="11"/>
        <v>1</v>
      </c>
      <c r="K30" s="57">
        <f t="shared" si="11"/>
        <v>1</v>
      </c>
      <c r="L30" s="65">
        <f>SUM(L14/L14)</f>
        <v>1</v>
      </c>
      <c r="M30" s="65">
        <f>SUM(M14/M14)</f>
        <v>1</v>
      </c>
      <c r="N30" s="57">
        <f t="shared" si="11"/>
        <v>1</v>
      </c>
      <c r="O30" s="1"/>
    </row>
    <row r="31" spans="3:16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P31" s="1"/>
    </row>
  </sheetData>
  <sheetProtection/>
  <mergeCells count="1">
    <mergeCell ref="C1:M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headerFooter>
    <oddHeader xml:space="preserve">&amp;C&amp;"-,Bold"&amp;14Promotions by Ethnicity January 2010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7"/>
  <sheetViews>
    <sheetView zoomScalePageLayoutView="0" workbookViewId="0" topLeftCell="A7">
      <selection activeCell="L25" sqref="L25"/>
    </sheetView>
  </sheetViews>
  <sheetFormatPr defaultColWidth="9.140625" defaultRowHeight="15"/>
  <cols>
    <col min="1" max="1" width="2.7109375" style="0" customWidth="1"/>
    <col min="2" max="2" width="34.421875" style="0" bestFit="1" customWidth="1"/>
    <col min="3" max="3" width="9.7109375" style="0" bestFit="1" customWidth="1"/>
    <col min="4" max="4" width="8.57421875" style="0" customWidth="1"/>
    <col min="6" max="7" width="9.140625" style="0" customWidth="1"/>
    <col min="8" max="8" width="34.421875" style="0" bestFit="1" customWidth="1"/>
    <col min="9" max="9" width="10.140625" style="0" bestFit="1" customWidth="1"/>
  </cols>
  <sheetData>
    <row r="1" spans="2:9" ht="15">
      <c r="B1" s="38" t="s">
        <v>123</v>
      </c>
      <c r="C1" s="38"/>
      <c r="D1" s="38"/>
      <c r="H1" s="144" t="s">
        <v>122</v>
      </c>
      <c r="I1" s="144"/>
    </row>
    <row r="2" spans="2:9" ht="15.75" thickBot="1">
      <c r="B2" s="38"/>
      <c r="C2" s="38"/>
      <c r="D2" s="38"/>
      <c r="H2" s="87"/>
      <c r="I2" s="87"/>
    </row>
    <row r="3" spans="2:9" ht="15.75" thickBot="1">
      <c r="B3" s="71" t="s">
        <v>0</v>
      </c>
      <c r="C3" s="71" t="s">
        <v>86</v>
      </c>
      <c r="D3" s="71" t="s">
        <v>87</v>
      </c>
      <c r="H3" s="35" t="s">
        <v>0</v>
      </c>
      <c r="I3" s="35" t="s">
        <v>86</v>
      </c>
    </row>
    <row r="4" spans="2:9" ht="15">
      <c r="B4" s="64" t="s">
        <v>10</v>
      </c>
      <c r="C4" s="65">
        <v>0.021956087824351298</v>
      </c>
      <c r="D4" s="64">
        <v>11</v>
      </c>
      <c r="H4" s="64" t="s">
        <v>10</v>
      </c>
      <c r="I4" s="65">
        <v>0.02200854700854701</v>
      </c>
    </row>
    <row r="5" spans="2:9" ht="15">
      <c r="B5" s="64" t="s">
        <v>79</v>
      </c>
      <c r="C5" s="65">
        <v>0.003992015968063872</v>
      </c>
      <c r="D5" s="64">
        <v>2</v>
      </c>
      <c r="H5" s="64" t="s">
        <v>79</v>
      </c>
      <c r="I5" s="65">
        <v>0.015705128205128205</v>
      </c>
    </row>
    <row r="6" spans="2:9" ht="15">
      <c r="B6" s="64" t="s">
        <v>11</v>
      </c>
      <c r="C6" s="65">
        <v>0.011976047904191617</v>
      </c>
      <c r="D6" s="64">
        <v>6</v>
      </c>
      <c r="H6" s="64" t="s">
        <v>11</v>
      </c>
      <c r="I6" s="65">
        <v>0.01014957264957265</v>
      </c>
    </row>
    <row r="7" spans="2:9" ht="15">
      <c r="B7" s="64" t="s">
        <v>12</v>
      </c>
      <c r="C7" s="65">
        <v>0.029940119760479042</v>
      </c>
      <c r="D7" s="64">
        <v>15</v>
      </c>
      <c r="H7" s="64" t="s">
        <v>12</v>
      </c>
      <c r="I7" s="65">
        <v>0.03739316239316239</v>
      </c>
    </row>
    <row r="8" spans="2:9" ht="15">
      <c r="B8" s="64" t="s">
        <v>14</v>
      </c>
      <c r="C8" s="65">
        <v>0.041916167664670656</v>
      </c>
      <c r="D8" s="64">
        <v>21</v>
      </c>
      <c r="H8" s="64" t="s">
        <v>13</v>
      </c>
      <c r="I8" s="65">
        <v>0.004273504273504274</v>
      </c>
    </row>
    <row r="9" spans="2:9" ht="15">
      <c r="B9" s="64" t="s">
        <v>15</v>
      </c>
      <c r="C9" s="65">
        <v>0.005988023952095809</v>
      </c>
      <c r="D9" s="64">
        <v>3</v>
      </c>
      <c r="H9" s="64" t="s">
        <v>14</v>
      </c>
      <c r="I9" s="65">
        <v>0.03835470085470086</v>
      </c>
    </row>
    <row r="10" spans="2:9" ht="15">
      <c r="B10" s="64" t="s">
        <v>16</v>
      </c>
      <c r="C10" s="65">
        <v>0.05588822355289421</v>
      </c>
      <c r="D10" s="64">
        <v>28</v>
      </c>
      <c r="H10" s="64" t="s">
        <v>15</v>
      </c>
      <c r="I10" s="65">
        <v>0.006623931623931624</v>
      </c>
    </row>
    <row r="11" spans="2:9" ht="15">
      <c r="B11" s="64" t="s">
        <v>80</v>
      </c>
      <c r="C11" s="65">
        <v>0.007984031936127744</v>
      </c>
      <c r="D11" s="64">
        <v>4</v>
      </c>
      <c r="H11" s="64" t="s">
        <v>16</v>
      </c>
      <c r="I11" s="65">
        <v>0.06752136752136752</v>
      </c>
    </row>
    <row r="12" spans="2:9" ht="15">
      <c r="B12" s="64" t="s">
        <v>81</v>
      </c>
      <c r="C12" s="65">
        <v>0.001996007984031936</v>
      </c>
      <c r="D12" s="64">
        <v>1</v>
      </c>
      <c r="H12" s="64" t="s">
        <v>80</v>
      </c>
      <c r="I12" s="65">
        <v>0.004807692307692308</v>
      </c>
    </row>
    <row r="13" spans="2:9" ht="15">
      <c r="B13" s="64" t="s">
        <v>18</v>
      </c>
      <c r="C13" s="65">
        <v>0.001996007984031936</v>
      </c>
      <c r="D13" s="64">
        <v>1</v>
      </c>
      <c r="H13" s="64" t="s">
        <v>81</v>
      </c>
      <c r="I13" s="65">
        <v>0.002777777777777778</v>
      </c>
    </row>
    <row r="14" spans="2:9" ht="15">
      <c r="B14" s="64" t="s">
        <v>27</v>
      </c>
      <c r="C14" s="65">
        <v>0.07784431137724551</v>
      </c>
      <c r="D14" s="64">
        <v>39</v>
      </c>
      <c r="H14" s="64" t="s">
        <v>17</v>
      </c>
      <c r="I14" s="65">
        <v>0.0010683760683760685</v>
      </c>
    </row>
    <row r="15" spans="2:9" ht="15">
      <c r="B15" s="64" t="s">
        <v>19</v>
      </c>
      <c r="C15" s="65">
        <v>0.029940119760479042</v>
      </c>
      <c r="D15" s="64">
        <v>15</v>
      </c>
      <c r="H15" s="64" t="s">
        <v>18</v>
      </c>
      <c r="I15" s="65">
        <v>0.00608974358974359</v>
      </c>
    </row>
    <row r="16" spans="2:9" ht="15">
      <c r="B16" s="64" t="s">
        <v>113</v>
      </c>
      <c r="C16" s="65">
        <v>0.06786427145708583</v>
      </c>
      <c r="D16" s="64">
        <v>34</v>
      </c>
      <c r="H16" s="64" t="s">
        <v>19</v>
      </c>
      <c r="I16" s="65">
        <v>0.0360042735042735</v>
      </c>
    </row>
    <row r="17" spans="2:9" ht="15">
      <c r="B17" s="64" t="s">
        <v>114</v>
      </c>
      <c r="C17" s="65">
        <v>0.626746506986028</v>
      </c>
      <c r="D17" s="64">
        <v>314</v>
      </c>
      <c r="H17" s="64" t="s">
        <v>113</v>
      </c>
      <c r="I17" s="65">
        <v>0.09594017094017095</v>
      </c>
    </row>
    <row r="18" spans="2:9" ht="15">
      <c r="B18" s="64" t="s">
        <v>115</v>
      </c>
      <c r="C18" s="65">
        <v>0.013972055888223553</v>
      </c>
      <c r="D18" s="64">
        <v>7</v>
      </c>
      <c r="H18" s="64" t="s">
        <v>114</v>
      </c>
      <c r="I18" s="65">
        <v>0.6341880341880342</v>
      </c>
    </row>
    <row r="19" spans="2:9" ht="15">
      <c r="B19" s="64" t="s">
        <v>9</v>
      </c>
      <c r="C19" s="65">
        <v>1</v>
      </c>
      <c r="D19" s="64">
        <v>501</v>
      </c>
      <c r="H19" s="64" t="s">
        <v>115</v>
      </c>
      <c r="I19" s="65">
        <v>0.017094017094017096</v>
      </c>
    </row>
    <row r="20" spans="8:9" ht="15">
      <c r="H20" s="64" t="s">
        <v>9</v>
      </c>
      <c r="I20" s="65">
        <v>1</v>
      </c>
    </row>
    <row r="22" ht="15">
      <c r="C22" s="1"/>
    </row>
    <row r="23" spans="2:8" ht="15.75" thickBot="1">
      <c r="B23" t="s">
        <v>89</v>
      </c>
      <c r="H23" t="s">
        <v>89</v>
      </c>
    </row>
    <row r="24" spans="2:9" ht="15.75" thickBot="1">
      <c r="B24" s="35" t="s">
        <v>0</v>
      </c>
      <c r="C24" s="35" t="s">
        <v>90</v>
      </c>
      <c r="H24" s="35" t="s">
        <v>0</v>
      </c>
      <c r="I24" s="35" t="s">
        <v>63</v>
      </c>
    </row>
    <row r="25" spans="2:9" ht="15">
      <c r="B25" s="34" t="s">
        <v>64</v>
      </c>
      <c r="C25" s="65">
        <v>0.23160173160173161</v>
      </c>
      <c r="H25" s="34" t="s">
        <v>64</v>
      </c>
      <c r="I25" s="65">
        <v>0.2506</v>
      </c>
    </row>
    <row r="26" spans="2:9" ht="15.75" thickBot="1">
      <c r="B26" s="37" t="s">
        <v>29</v>
      </c>
      <c r="C26" s="65">
        <v>0.7683982683982684</v>
      </c>
      <c r="H26" s="37" t="s">
        <v>29</v>
      </c>
      <c r="I26" s="65">
        <v>0.7494</v>
      </c>
    </row>
    <row r="27" spans="2:9" ht="15.75" thickBot="1">
      <c r="B27" s="35" t="s">
        <v>9</v>
      </c>
      <c r="C27" s="36">
        <v>1</v>
      </c>
      <c r="H27" s="35" t="s">
        <v>9</v>
      </c>
      <c r="I27" s="36">
        <v>1</v>
      </c>
    </row>
  </sheetData>
  <sheetProtection/>
  <mergeCells count="1">
    <mergeCell ref="H1:I1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2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.7109375" style="0" customWidth="1"/>
    <col min="3" max="3" width="12.28125" style="0" bestFit="1" customWidth="1"/>
  </cols>
  <sheetData>
    <row r="1" ht="15">
      <c r="B1" s="2" t="s">
        <v>134</v>
      </c>
    </row>
    <row r="3" spans="2:3" ht="30">
      <c r="B3" s="68" t="s">
        <v>91</v>
      </c>
      <c r="C3" s="39" t="s">
        <v>135</v>
      </c>
    </row>
    <row r="4" spans="2:3" ht="15">
      <c r="B4" s="32" t="s">
        <v>88</v>
      </c>
      <c r="C4" s="32">
        <v>16</v>
      </c>
    </row>
    <row r="5" spans="2:3" ht="15">
      <c r="B5" s="32" t="s">
        <v>92</v>
      </c>
      <c r="C5" s="32">
        <v>29</v>
      </c>
    </row>
    <row r="6" spans="2:3" ht="15">
      <c r="B6" s="32" t="s">
        <v>32</v>
      </c>
      <c r="C6" s="32">
        <v>45</v>
      </c>
    </row>
    <row r="26" ht="15">
      <c r="B26" t="s">
        <v>136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1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.7109375" style="0" customWidth="1"/>
    <col min="3" max="3" width="12.7109375" style="0" bestFit="1" customWidth="1"/>
  </cols>
  <sheetData>
    <row r="1" ht="15">
      <c r="B1" s="2" t="s">
        <v>137</v>
      </c>
    </row>
    <row r="2" ht="15.75" thickBot="1">
      <c r="B2" s="2"/>
    </row>
    <row r="3" spans="2:3" ht="27" thickBot="1">
      <c r="B3" s="124" t="s">
        <v>91</v>
      </c>
      <c r="C3" s="125" t="s">
        <v>93</v>
      </c>
    </row>
    <row r="4" spans="2:3" ht="15">
      <c r="B4" s="126" t="s">
        <v>29</v>
      </c>
      <c r="C4" s="127">
        <v>95</v>
      </c>
    </row>
    <row r="5" spans="2:3" ht="15">
      <c r="B5" s="128" t="s">
        <v>88</v>
      </c>
      <c r="C5" s="129">
        <v>61</v>
      </c>
    </row>
    <row r="6" spans="2:3" ht="15.75" thickBot="1">
      <c r="B6" s="130" t="s">
        <v>94</v>
      </c>
      <c r="C6" s="131">
        <v>39</v>
      </c>
    </row>
    <row r="7" spans="2:3" ht="15.75" thickBot="1">
      <c r="B7" s="132" t="s">
        <v>95</v>
      </c>
      <c r="C7" s="133">
        <f>SUM(C4:C6)</f>
        <v>195</v>
      </c>
    </row>
    <row r="8" spans="3:4" ht="15">
      <c r="C8" s="109"/>
      <c r="D8" s="109"/>
    </row>
    <row r="10" ht="15">
      <c r="B10" t="s">
        <v>110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 of England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 Windows Logon                      password = pc</dc:creator>
  <cp:keywords/>
  <dc:description/>
  <cp:lastModifiedBy>Julie Steward</cp:lastModifiedBy>
  <cp:lastPrinted>2013-06-05T12:27:40Z</cp:lastPrinted>
  <dcterms:created xsi:type="dcterms:W3CDTF">2010-02-15T15:35:40Z</dcterms:created>
  <dcterms:modified xsi:type="dcterms:W3CDTF">2013-06-11T11:34:59Z</dcterms:modified>
  <cp:category/>
  <cp:version/>
  <cp:contentType/>
  <cp:contentStatus/>
</cp:coreProperties>
</file>