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320" windowHeight="91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6" i="1" l="1"/>
  <c r="C12" i="1"/>
  <c r="I12" i="1"/>
  <c r="H12" i="1"/>
  <c r="E12" i="1"/>
  <c r="F12" i="1"/>
  <c r="G12" i="1"/>
  <c r="H16" i="1"/>
  <c r="I16" i="1"/>
  <c r="G16" i="1"/>
  <c r="F16" i="1"/>
  <c r="E16" i="1"/>
</calcChain>
</file>

<file path=xl/sharedStrings.xml><?xml version="1.0" encoding="utf-8"?>
<sst xmlns="http://schemas.openxmlformats.org/spreadsheetml/2006/main" count="47" uniqueCount="38">
  <si>
    <t>Response</t>
  </si>
  <si>
    <t>Total</t>
  </si>
  <si>
    <t>Medical &amp; Dental</t>
  </si>
  <si>
    <t>Nursing &amp; Healthcare Assistants (HCAs)</t>
  </si>
  <si>
    <t>Sourced Staffing Arrangements</t>
  </si>
  <si>
    <t>Ambulance Staff</t>
  </si>
  <si>
    <t>Administration and Estates Staff</t>
  </si>
  <si>
    <t>Healthcare Science</t>
  </si>
  <si>
    <t>Scientific, Therapeutic and Technical Staff (STT) inclusive of AHPs</t>
  </si>
  <si>
    <t>Agency Spend and Supply</t>
  </si>
  <si>
    <t>-</t>
  </si>
  <si>
    <t xml:space="preserve">Internal Bank Spend </t>
  </si>
  <si>
    <t>1b. Please state the name of the appointed supplier for the above arrangement</t>
  </si>
  <si>
    <t>1c. Please state the start date of the contract with this supplier</t>
  </si>
  <si>
    <t>1d. Please state the end date of the contract with this supplier</t>
  </si>
  <si>
    <t>1e. Annual cost of your supplier in 18/19?</t>
  </si>
  <si>
    <t>Notes</t>
  </si>
  <si>
    <t xml:space="preserve">Nursing &amp; Healthcare Assistants (HCAs) </t>
  </si>
  <si>
    <t xml:space="preserve">Aministration &amp; Estates staffing groups includes managers and senior managers, clerical and administrative staff, maintainence and works staff etc. </t>
  </si>
  <si>
    <t xml:space="preserve">Medical &amp; Dental staffing group includes those who need to medically qualified to carry out their role and therefore requires GMC or GDC registration </t>
  </si>
  <si>
    <t>Examples of roles includes in Nursing and HCA staff include midwives, health visitors and nursing associates</t>
  </si>
  <si>
    <t>For further clarification/examples of which roles are including in each staffing group, please see the notes section at the bottom</t>
  </si>
  <si>
    <t>Ambulance staffing group includes both registered ambulance staff and support to registered ambulance staff</t>
  </si>
  <si>
    <r>
      <t xml:space="preserve">1a. Do you have a </t>
    </r>
    <r>
      <rPr>
        <b/>
        <sz val="12"/>
        <rFont val="Calibri"/>
        <family val="2"/>
        <scheme val="minor"/>
      </rPr>
      <t>master vendor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neutral vendor</t>
    </r>
    <r>
      <rPr>
        <sz val="12"/>
        <rFont val="Calibri"/>
        <family val="2"/>
        <scheme val="minor"/>
      </rPr>
      <t xml:space="preserve"> arrangement in place for sourcing agency staff? If so, please state which arrangement is in place</t>
    </r>
  </si>
  <si>
    <t>Examples of roles included in Healthcare Science staffing group include consultant healthcare scientists, managers and healthcare science practitioners etc.</t>
  </si>
  <si>
    <t>Examples of roles included in ST&amp;T (AHPs) staffing group include consultant therapists, scientific officers and technicians etc.</t>
  </si>
  <si>
    <t>FOI - Agency &amp; Bank 18/19</t>
  </si>
  <si>
    <t>Maxxima</t>
  </si>
  <si>
    <t>N/A</t>
  </si>
  <si>
    <t>Health Trust Europe</t>
  </si>
  <si>
    <t>NOE CPC</t>
  </si>
  <si>
    <t>**Maxxima spend</t>
  </si>
  <si>
    <r>
      <t>2a. Please state the organisations total expenditure on agency (non-contract) staff for the financial year 18/19 (April 2018 - March 2019). Split by the following staffing groups</t>
    </r>
    <r>
      <rPr>
        <sz val="12"/>
        <color rgb="FFFF0000"/>
        <rFont val="Calibri"/>
        <family val="2"/>
        <scheme val="minor"/>
      </rPr>
      <t xml:space="preserve"> </t>
    </r>
  </si>
  <si>
    <t xml:space="preserve">2b. Please state the name of the framework(s) you source your agency staff under, for each of the following staffing groups </t>
  </si>
  <si>
    <t xml:space="preserve">3. Please state the organisations total expenditure on internal bank staff for  the financial year 18/19 (April 2018 - March 2019). Split by the following staffing groups </t>
  </si>
  <si>
    <t>31st October 2018 - There are two 12-month extension options available</t>
  </si>
  <si>
    <t>Yes for IC, Therapeutic and Technical Staff (STT) inclusive of AHPs &amp; Healthcare Science.  No for all other staff groups</t>
  </si>
  <si>
    <t>1st November 2016
There are two 12-month extension options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</si>
</sst>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tabSelected="1" topLeftCell="A4" zoomScale="130" zoomScaleNormal="130" workbookViewId="0">
      <selection activeCell="F7" sqref="F7"/>
    </sheetView>
  </sheetViews>
  <sheetFormatPr defaultRowHeight="15" x14ac:dyDescent="0.25"/>
  <cols>
    <col min="1" max="1" width="57.42578125" style="5" customWidth="1"/>
    <col min="2" max="2" width="29.28515625" style="5" customWidth="1"/>
    <col min="3" max="3" width="21.42578125" style="2" customWidth="1"/>
    <col min="4" max="4" width="22.85546875" style="2" customWidth="1"/>
    <col min="5" max="5" width="28.140625" style="2" bestFit="1" customWidth="1"/>
    <col min="6" max="6" width="21.28515625" style="3" bestFit="1" customWidth="1"/>
    <col min="7" max="7" width="23.42578125" style="4" customWidth="1"/>
    <col min="8" max="8" width="26" style="4" customWidth="1"/>
    <col min="9" max="9" width="19" style="4" customWidth="1"/>
    <col min="10" max="10" width="19.140625" style="4" customWidth="1"/>
    <col min="11" max="16384" width="9.140625" style="4"/>
  </cols>
  <sheetData>
    <row r="1" spans="1:34" ht="26.25" x14ac:dyDescent="0.25">
      <c r="A1" s="11" t="s">
        <v>26</v>
      </c>
      <c r="B1" s="7"/>
    </row>
    <row r="2" spans="1:34" ht="15" customHeight="1" x14ac:dyDescent="0.25">
      <c r="A2" s="16" t="s">
        <v>21</v>
      </c>
      <c r="B2" s="7"/>
    </row>
    <row r="4" spans="1:34" ht="25.5" customHeight="1" x14ac:dyDescent="0.25">
      <c r="A4" s="32" t="s">
        <v>4</v>
      </c>
      <c r="B4" s="33"/>
      <c r="C4" s="29" t="s">
        <v>0</v>
      </c>
      <c r="D4" s="29"/>
      <c r="E4" s="29"/>
      <c r="F4" s="4"/>
    </row>
    <row r="5" spans="1:34" ht="37.5" customHeight="1" x14ac:dyDescent="0.25">
      <c r="A5" s="27" t="s">
        <v>23</v>
      </c>
      <c r="B5" s="37"/>
      <c r="C5" s="38" t="s">
        <v>36</v>
      </c>
      <c r="D5" s="39"/>
      <c r="E5" s="40"/>
      <c r="F5" s="4"/>
    </row>
    <row r="6" spans="1:34" ht="19.5" customHeight="1" x14ac:dyDescent="0.25">
      <c r="A6" s="26" t="s">
        <v>12</v>
      </c>
      <c r="B6" s="36"/>
      <c r="C6" s="34" t="s">
        <v>27</v>
      </c>
      <c r="D6" s="41"/>
      <c r="E6" s="41"/>
      <c r="F6" s="4"/>
    </row>
    <row r="7" spans="1:34" ht="37.5" customHeight="1" x14ac:dyDescent="0.25">
      <c r="A7" s="26" t="s">
        <v>13</v>
      </c>
      <c r="B7" s="36"/>
      <c r="C7" s="30" t="s">
        <v>37</v>
      </c>
      <c r="D7" s="31"/>
      <c r="E7" s="31"/>
      <c r="F7" s="4"/>
    </row>
    <row r="8" spans="1:34" ht="19.5" customHeight="1" x14ac:dyDescent="0.25">
      <c r="A8" s="26" t="s">
        <v>14</v>
      </c>
      <c r="B8" s="36"/>
      <c r="C8" s="34" t="s">
        <v>35</v>
      </c>
      <c r="D8" s="34"/>
      <c r="E8" s="34"/>
      <c r="F8" s="4"/>
    </row>
    <row r="9" spans="1:34" ht="19.5" customHeight="1" x14ac:dyDescent="0.25">
      <c r="A9" s="42" t="s">
        <v>15</v>
      </c>
      <c r="B9" s="43"/>
      <c r="C9" s="35">
        <v>1929321.1599999995</v>
      </c>
      <c r="D9" s="35"/>
      <c r="E9" s="35"/>
      <c r="F9" s="4" t="s">
        <v>31</v>
      </c>
    </row>
    <row r="10" spans="1:34" s="1" customFormat="1" ht="21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s="1" customFormat="1" ht="47.25" x14ac:dyDescent="0.25">
      <c r="A11" s="28" t="s">
        <v>9</v>
      </c>
      <c r="B11" s="28"/>
      <c r="C11" s="8" t="s">
        <v>1</v>
      </c>
      <c r="D11" s="13" t="s">
        <v>5</v>
      </c>
      <c r="E11" s="9" t="s">
        <v>6</v>
      </c>
      <c r="F11" s="8" t="s">
        <v>2</v>
      </c>
      <c r="G11" s="9" t="s">
        <v>17</v>
      </c>
      <c r="H11" s="9" t="s">
        <v>8</v>
      </c>
      <c r="I11" s="9" t="s">
        <v>7</v>
      </c>
      <c r="J11" s="4"/>
      <c r="K11" s="4"/>
      <c r="L11" s="4"/>
      <c r="M11" s="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1" customFormat="1" ht="54" customHeight="1" x14ac:dyDescent="0.25">
      <c r="A12" s="26" t="s">
        <v>32</v>
      </c>
      <c r="B12" s="26"/>
      <c r="C12" s="12">
        <f>SUM(D12:I12)</f>
        <v>47260000</v>
      </c>
      <c r="D12" s="10">
        <v>0</v>
      </c>
      <c r="E12" s="10">
        <f>3722*1000</f>
        <v>3722000</v>
      </c>
      <c r="F12" s="10">
        <f>14714*1000</f>
        <v>14714000</v>
      </c>
      <c r="G12" s="10">
        <f>22113*1000</f>
        <v>22113000</v>
      </c>
      <c r="H12" s="10">
        <f>(6711-310)*1000</f>
        <v>6401000</v>
      </c>
      <c r="I12" s="10">
        <f>310*1000</f>
        <v>310000</v>
      </c>
      <c r="J12" s="4"/>
      <c r="K12" s="4"/>
      <c r="L12" s="4"/>
      <c r="M12" s="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1" customFormat="1" ht="43.5" customHeight="1" x14ac:dyDescent="0.25">
      <c r="A13" s="27" t="s">
        <v>33</v>
      </c>
      <c r="B13" s="27"/>
      <c r="C13" s="15" t="s">
        <v>10</v>
      </c>
      <c r="D13" s="25" t="s">
        <v>28</v>
      </c>
      <c r="E13" s="25" t="s">
        <v>29</v>
      </c>
      <c r="F13" s="25" t="s">
        <v>29</v>
      </c>
      <c r="G13" s="25" t="s">
        <v>30</v>
      </c>
      <c r="H13" s="25" t="s">
        <v>30</v>
      </c>
      <c r="I13" s="25" t="s">
        <v>30</v>
      </c>
      <c r="J13" s="4"/>
      <c r="K13" s="4"/>
      <c r="L13" s="4"/>
      <c r="M13" s="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5" spans="1:34" ht="47.25" x14ac:dyDescent="0.25">
      <c r="A15" s="28" t="s">
        <v>11</v>
      </c>
      <c r="B15" s="28"/>
      <c r="C15" s="14" t="s">
        <v>1</v>
      </c>
      <c r="D15" s="14" t="s">
        <v>5</v>
      </c>
      <c r="E15" s="9" t="s">
        <v>6</v>
      </c>
      <c r="F15" s="14" t="s">
        <v>2</v>
      </c>
      <c r="G15" s="9" t="s">
        <v>3</v>
      </c>
      <c r="H15" s="9" t="s">
        <v>8</v>
      </c>
      <c r="I15" s="9" t="s">
        <v>7</v>
      </c>
    </row>
    <row r="16" spans="1:34" s="1" customFormat="1" ht="49.5" customHeight="1" x14ac:dyDescent="0.25">
      <c r="A16" s="26" t="s">
        <v>34</v>
      </c>
      <c r="B16" s="26"/>
      <c r="C16" s="12">
        <f>SUM(D16:I16)</f>
        <v>63182466</v>
      </c>
      <c r="D16" s="10">
        <v>0</v>
      </c>
      <c r="E16" s="10">
        <f>6453.591*1000</f>
        <v>6453591</v>
      </c>
      <c r="F16" s="10">
        <f>28173*1000</f>
        <v>28173000</v>
      </c>
      <c r="G16" s="10">
        <f>25154*1000</f>
        <v>25154000</v>
      </c>
      <c r="H16" s="10">
        <f>(3401.875-303)*1000</f>
        <v>3098875</v>
      </c>
      <c r="I16" s="10">
        <f>303*1000</f>
        <v>303000</v>
      </c>
      <c r="J16" s="4"/>
      <c r="K16" s="4"/>
      <c r="L16" s="4"/>
      <c r="M16" s="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19" t="s">
        <v>16</v>
      </c>
      <c r="B18" s="20"/>
      <c r="C18" s="21"/>
      <c r="D18" s="21"/>
      <c r="E18" s="21"/>
    </row>
    <row r="19" spans="1:6" x14ac:dyDescent="0.25">
      <c r="A19" s="24" t="s">
        <v>22</v>
      </c>
      <c r="B19" s="22"/>
      <c r="C19" s="22"/>
      <c r="D19" s="22"/>
      <c r="E19" s="22"/>
    </row>
    <row r="20" spans="1:6" x14ac:dyDescent="0.25">
      <c r="A20" s="24" t="s">
        <v>18</v>
      </c>
      <c r="B20" s="22"/>
      <c r="C20" s="23"/>
      <c r="D20" s="23"/>
      <c r="E20" s="23"/>
    </row>
    <row r="21" spans="1:6" x14ac:dyDescent="0.25">
      <c r="A21" s="24" t="s">
        <v>19</v>
      </c>
      <c r="B21" s="22"/>
      <c r="C21" s="23"/>
      <c r="D21" s="23"/>
      <c r="E21" s="23"/>
    </row>
    <row r="22" spans="1:6" x14ac:dyDescent="0.25">
      <c r="A22" s="24" t="s">
        <v>20</v>
      </c>
      <c r="B22" s="22"/>
      <c r="C22" s="23"/>
      <c r="D22" s="23"/>
      <c r="E22" s="23"/>
    </row>
    <row r="23" spans="1:6" x14ac:dyDescent="0.25">
      <c r="A23" s="24" t="s">
        <v>25</v>
      </c>
      <c r="B23" s="22"/>
      <c r="C23" s="23"/>
      <c r="D23" s="23"/>
      <c r="E23" s="23"/>
    </row>
    <row r="24" spans="1:6" x14ac:dyDescent="0.25">
      <c r="A24" s="24" t="s">
        <v>24</v>
      </c>
      <c r="B24" s="22"/>
      <c r="C24" s="23"/>
      <c r="D24" s="23"/>
      <c r="E24" s="23"/>
    </row>
    <row r="25" spans="1:6" x14ac:dyDescent="0.25">
      <c r="A25" s="17"/>
      <c r="B25" s="17"/>
      <c r="C25" s="18"/>
      <c r="D25" s="18"/>
      <c r="E25" s="18"/>
    </row>
    <row r="26" spans="1:6" x14ac:dyDescent="0.25">
      <c r="A26" s="17"/>
      <c r="B26" s="17"/>
      <c r="C26" s="18"/>
      <c r="D26" s="18"/>
      <c r="E26" s="18"/>
    </row>
  </sheetData>
  <mergeCells count="17">
    <mergeCell ref="A9:B9"/>
    <mergeCell ref="A12:B12"/>
    <mergeCell ref="A13:B13"/>
    <mergeCell ref="A16:B16"/>
    <mergeCell ref="A15:B15"/>
    <mergeCell ref="C4:E4"/>
    <mergeCell ref="C7:E7"/>
    <mergeCell ref="A11:B11"/>
    <mergeCell ref="A4:B4"/>
    <mergeCell ref="C8:E8"/>
    <mergeCell ref="C9:E9"/>
    <mergeCell ref="A6:B6"/>
    <mergeCell ref="A5:B5"/>
    <mergeCell ref="A7:B7"/>
    <mergeCell ref="A8:B8"/>
    <mergeCell ref="C5:E5"/>
    <mergeCell ref="C6:E6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2018-08-10T08:56:49Z</dcterms:created>
  <dcterms:modified xsi:type="dcterms:W3CDTF">2019-08-27T10:35:39Z</dcterms:modified>
</cp:coreProperties>
</file>