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15165" windowHeight="8565"/>
  </bookViews>
  <sheets>
    <sheet name="Summary" sheetId="3" r:id="rId1"/>
  </sheets>
  <calcPr calcId="145621"/>
</workbook>
</file>

<file path=xl/calcChain.xml><?xml version="1.0" encoding="utf-8"?>
<calcChain xmlns="http://schemas.openxmlformats.org/spreadsheetml/2006/main">
  <c r="I7" i="3" l="1"/>
  <c r="I9" i="3"/>
  <c r="I10" i="3"/>
  <c r="I11" i="3"/>
  <c r="I12" i="3"/>
  <c r="F6" i="3"/>
  <c r="F3" i="3" s="1"/>
  <c r="C6" i="3"/>
  <c r="C3" i="3" s="1"/>
  <c r="J6" i="3"/>
  <c r="G6" i="3"/>
  <c r="D6" i="3"/>
  <c r="D3" i="3" s="1"/>
  <c r="J3" i="3"/>
  <c r="G3" i="3"/>
  <c r="I6" i="3" l="1"/>
  <c r="I3" i="3" s="1"/>
</calcChain>
</file>

<file path=xl/comments1.xml><?xml version="1.0" encoding="utf-8"?>
<comments xmlns="http://schemas.openxmlformats.org/spreadsheetml/2006/main">
  <authors>
    <author>Khizar</author>
  </authors>
  <commentList>
    <comment ref="C7" authorId="0">
      <text>
        <r>
          <rPr>
            <b/>
            <sz val="8"/>
            <color indexed="81"/>
            <rFont val="Tahoma"/>
            <family val="2"/>
          </rPr>
          <t>Non Pay Computer Software &amp; License account code ICT</t>
        </r>
      </text>
    </comment>
    <comment ref="C9" authorId="0">
      <text>
        <r>
          <rPr>
            <b/>
            <sz val="8"/>
            <color indexed="81"/>
            <rFont val="Tahoma"/>
            <family val="2"/>
          </rPr>
          <t>Total Pay spend exluding agency costs</t>
        </r>
        <r>
          <rPr>
            <sz val="8"/>
            <color indexed="81"/>
            <rFont val="Tahoma"/>
            <family val="2"/>
          </rPr>
          <t xml:space="preserve">
</t>
        </r>
      </text>
    </comment>
    <comment ref="C10" authorId="0">
      <text>
        <r>
          <rPr>
            <b/>
            <sz val="8"/>
            <color indexed="81"/>
            <rFont val="Tahoma"/>
            <family val="2"/>
          </rPr>
          <t>Non Pay Computer Hardware account code ICT</t>
        </r>
      </text>
    </comment>
    <comment ref="C11" authorId="0">
      <text>
        <r>
          <rPr>
            <b/>
            <sz val="8"/>
            <color indexed="81"/>
            <rFont val="Tahoma"/>
            <family val="2"/>
          </rPr>
          <t>Non Pay Telephones &amp; Communicaitons ExpType within ICT</t>
        </r>
      </text>
    </comment>
    <comment ref="C12" authorId="0">
      <text>
        <r>
          <rPr>
            <b/>
            <sz val="8"/>
            <color indexed="81"/>
            <rFont val="Tahoma"/>
            <family val="2"/>
          </rPr>
          <t xml:space="preserve">Non Pay Exlcuding:
</t>
        </r>
        <r>
          <rPr>
            <sz val="8"/>
            <color indexed="81"/>
            <rFont val="Tahoma"/>
            <family val="2"/>
          </rPr>
          <t>Computer Software
Computer Hardware
Telephone &amp; Comms</t>
        </r>
      </text>
    </comment>
  </commentList>
</comments>
</file>

<file path=xl/sharedStrings.xml><?xml version="1.0" encoding="utf-8"?>
<sst xmlns="http://schemas.openxmlformats.org/spreadsheetml/2006/main" count="28" uniqueCount="24">
  <si>
    <r>
      <rPr>
        <b/>
        <sz val="11"/>
        <color indexed="53"/>
        <rFont val="Calibri"/>
        <family val="2"/>
      </rPr>
      <t>INSTRUCTIONS</t>
    </r>
    <r>
      <rPr>
        <sz val="10"/>
        <color indexed="9"/>
        <rFont val="Calibri"/>
        <family val="2"/>
      </rPr>
      <t xml:space="preserve">
-  Please provide total IT spend and detail how the total IT spend levels (for each of the financial years 2015-16, 2016-17 and 2017-18), broken down by categories provided in the table below. 
-  Please populate capital or revenue expenditure under the respective headings in cells highlighted in</t>
    </r>
    <r>
      <rPr>
        <b/>
        <sz val="10"/>
        <color indexed="13"/>
        <rFont val="Calibri"/>
        <family val="2"/>
      </rPr>
      <t xml:space="preserve"> yellow </t>
    </r>
    <r>
      <rPr>
        <b/>
        <sz val="10"/>
        <color indexed="9"/>
        <rFont val="Calibri"/>
        <family val="2"/>
      </rPr>
      <t xml:space="preserve">
-  </t>
    </r>
    <r>
      <rPr>
        <sz val="10"/>
        <color indexed="9"/>
        <rFont val="Calibri"/>
        <family val="2"/>
      </rPr>
      <t>Enter 0 in case the trust has no spend for that category
-  Please ensure "Total IT spend" figures match with sum total of figures in A,B,C,D,E and F</t>
    </r>
  </si>
  <si>
    <r>
      <rPr>
        <b/>
        <sz val="10"/>
        <color indexed="8"/>
        <rFont val="Calibri"/>
        <family val="2"/>
      </rPr>
      <t>DEFINITIONS:</t>
    </r>
    <r>
      <rPr>
        <sz val="10"/>
        <color indexed="8"/>
        <rFont val="Calibri"/>
        <family val="2"/>
      </rPr>
      <t xml:space="preserve">
All </t>
    </r>
    <r>
      <rPr>
        <b/>
        <sz val="10"/>
        <color indexed="8"/>
        <rFont val="Calibri"/>
        <family val="2"/>
      </rPr>
      <t>capital expenditure</t>
    </r>
    <r>
      <rPr>
        <sz val="10"/>
        <color indexed="8"/>
        <rFont val="Calibri"/>
        <family val="2"/>
      </rPr>
      <t xml:space="preserve"> represent either an asset or liability and are shown in the balance sheet. These typically include expenses for fixed assets such as land, building, plant and machinery or making improvements to fixed assets.
All </t>
    </r>
    <r>
      <rPr>
        <b/>
        <sz val="10"/>
        <color indexed="8"/>
        <rFont val="Calibri"/>
        <family val="2"/>
      </rPr>
      <t>revenue expenditure</t>
    </r>
    <r>
      <rPr>
        <sz val="10"/>
        <color indexed="8"/>
        <rFont val="Calibri"/>
        <family val="2"/>
      </rPr>
      <t> has to be deducted from the income earned by the firm. These are typically expenditures incurred for meeting day to day expenses of carrying on a business e.g., salaries, rent, rates, taxes, stationery etc.</t>
    </r>
  </si>
  <si>
    <t>Error alert for mismatch in Total versus individual spends-&gt;</t>
  </si>
  <si>
    <t>Categories</t>
  </si>
  <si>
    <t>Actual spend
FY 2015-16</t>
  </si>
  <si>
    <t>Actual spend
FY 2016-17</t>
  </si>
  <si>
    <t>Projected spend 
FY 2017-18</t>
  </si>
  <si>
    <t>Rev (£)</t>
  </si>
  <si>
    <t>Cap (£)</t>
  </si>
  <si>
    <t>Total IT spend (A + B + C + D + E + F)</t>
  </si>
  <si>
    <t>A</t>
  </si>
  <si>
    <t>Total organisational spend on software (clinical and business related software, office and admin software including licences but excluding implementation and support)</t>
  </si>
  <si>
    <t>Comments:</t>
  </si>
  <si>
    <t>B</t>
  </si>
  <si>
    <t>Total organisational spend on IT services and support</t>
  </si>
  <si>
    <t>C</t>
  </si>
  <si>
    <t>Total organisational spend on in-house IM&amp;T staff (excluding spend on outsourcing services)</t>
  </si>
  <si>
    <t>D</t>
  </si>
  <si>
    <t>Total organisational spend on hardware</t>
  </si>
  <si>
    <t>E</t>
  </si>
  <si>
    <t xml:space="preserve">Total organisational spend on communications </t>
  </si>
  <si>
    <t>F</t>
  </si>
  <si>
    <t>Other ICT spend (this will include ICT spend which is not captured in above mentioned categories, like other ICT charges, costs related to running services for other NHS bodies, Medical devices, POC testing, etc.)</t>
  </si>
  <si>
    <t>Categories validated for Capital by ICT; Amounts rounded to 2 decimal places. 2017/18 capital forecast based on approved budget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</si>
</sst>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indexed="53"/>
      <name val="Calibri"/>
      <family val="2"/>
    </font>
    <font>
      <sz val="10"/>
      <color indexed="9"/>
      <name val="Calibri"/>
      <family val="2"/>
    </font>
    <font>
      <b/>
      <sz val="10"/>
      <color indexed="13"/>
      <name val="Calibri"/>
      <family val="2"/>
    </font>
    <font>
      <b/>
      <sz val="10"/>
      <color indexed="9"/>
      <name val="Calibri"/>
      <family val="2"/>
    </font>
    <font>
      <sz val="10"/>
      <color indexed="8"/>
      <name val="Calibri"/>
      <family val="2"/>
    </font>
    <font>
      <b/>
      <sz val="10"/>
      <color indexed="8"/>
      <name val="Calibri"/>
      <family val="2"/>
    </font>
    <font>
      <b/>
      <sz val="10"/>
      <color theme="0"/>
      <name val="Calibri"/>
      <family val="2"/>
      <scheme val="minor"/>
    </font>
    <font>
      <sz val="10"/>
      <color theme="1"/>
      <name val="Calibri"/>
      <family val="2"/>
      <scheme val="minor"/>
    </font>
    <font>
      <b/>
      <sz val="10"/>
      <color rgb="FF0070C0"/>
      <name val="Calibri"/>
      <family val="2"/>
      <scheme val="minor"/>
    </font>
    <font>
      <sz val="10"/>
      <color rgb="FFFF0000"/>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sz val="10"/>
      <color theme="9"/>
      <name val="Calibri"/>
      <family val="2"/>
      <scheme val="minor"/>
    </font>
    <font>
      <b/>
      <sz val="8"/>
      <color indexed="81"/>
      <name val="Tahoma"/>
      <family val="2"/>
    </font>
    <font>
      <sz val="8"/>
      <color indexed="81"/>
      <name val="Tahoma"/>
      <family val="2"/>
    </font>
  </fonts>
  <fills count="10">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7" fillId="0" borderId="1" xfId="0" applyFont="1" applyFill="1" applyBorder="1" applyAlignment="1">
      <alignment vertical="center"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Fill="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3" xfId="0" applyFont="1" applyFill="1" applyBorder="1" applyAlignment="1">
      <alignment vertical="center"/>
    </xf>
    <xf numFmtId="0" fontId="11" fillId="0" borderId="0" xfId="0" applyFont="1" applyAlignment="1">
      <alignment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13" fillId="5" borderId="0" xfId="0" applyFont="1" applyFill="1" applyBorder="1" applyAlignment="1">
      <alignment wrapText="1"/>
    </xf>
    <xf numFmtId="0" fontId="8" fillId="6" borderId="3" xfId="0" applyFont="1" applyFill="1" applyBorder="1" applyAlignment="1">
      <alignment horizontal="center" vertical="center"/>
    </xf>
    <xf numFmtId="0" fontId="8" fillId="6" borderId="3" xfId="0" applyFont="1" applyFill="1" applyBorder="1" applyAlignment="1">
      <alignment horizontal="left" vertical="center"/>
    </xf>
    <xf numFmtId="0" fontId="8" fillId="0" borderId="3" xfId="0" applyFont="1" applyFill="1" applyBorder="1" applyAlignment="1">
      <alignment horizontal="left" vertical="center"/>
    </xf>
    <xf numFmtId="0" fontId="8" fillId="6" borderId="3" xfId="0" applyFont="1" applyFill="1" applyBorder="1" applyAlignment="1">
      <alignment horizontal="left" vertical="center" wrapText="1"/>
    </xf>
    <xf numFmtId="0" fontId="8" fillId="0" borderId="0" xfId="0" applyFont="1" applyBorder="1" applyAlignment="1">
      <alignment vertical="top" wrapText="1"/>
    </xf>
    <xf numFmtId="0" fontId="8" fillId="0" borderId="0" xfId="0" applyFont="1" applyAlignment="1">
      <alignment horizontal="center" vertical="center"/>
    </xf>
    <xf numFmtId="3" fontId="11" fillId="7" borderId="3" xfId="0" applyNumberFormat="1" applyFont="1" applyFill="1" applyBorder="1" applyAlignment="1" applyProtection="1">
      <alignment horizontal="center" vertical="center"/>
      <protection locked="0"/>
    </xf>
    <xf numFmtId="3" fontId="11" fillId="2" borderId="4" xfId="0" applyNumberFormat="1" applyFont="1" applyFill="1" applyBorder="1" applyAlignment="1">
      <alignment horizontal="center" vertical="center"/>
    </xf>
    <xf numFmtId="3" fontId="8" fillId="8" borderId="3" xfId="0" applyNumberFormat="1" applyFont="1" applyFill="1" applyBorder="1" applyAlignment="1" applyProtection="1">
      <alignment horizontal="center" vertical="center"/>
      <protection locked="0"/>
    </xf>
    <xf numFmtId="3" fontId="8" fillId="2" borderId="4" xfId="0" applyNumberFormat="1" applyFont="1" applyFill="1" applyBorder="1" applyAlignment="1">
      <alignment horizontal="center" vertical="center"/>
    </xf>
    <xf numFmtId="3" fontId="8" fillId="7" borderId="3" xfId="0" applyNumberFormat="1" applyFont="1" applyFill="1" applyBorder="1" applyAlignment="1" applyProtection="1">
      <alignment horizontal="center" vertical="center"/>
      <protection locked="0"/>
    </xf>
    <xf numFmtId="3" fontId="8" fillId="2" borderId="5" xfId="0" applyNumberFormat="1" applyFont="1" applyFill="1" applyBorder="1" applyAlignment="1">
      <alignment horizontal="center" vertical="center"/>
    </xf>
    <xf numFmtId="3" fontId="8" fillId="0" borderId="0" xfId="0" applyNumberFormat="1" applyFont="1" applyAlignment="1">
      <alignment vertical="center"/>
    </xf>
    <xf numFmtId="0" fontId="8" fillId="5" borderId="6"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14" fillId="2" borderId="9" xfId="0" quotePrefix="1" applyFont="1" applyFill="1" applyBorder="1" applyAlignment="1">
      <alignment horizontal="left" vertical="center" wrapText="1"/>
    </xf>
    <xf numFmtId="0" fontId="14" fillId="2" borderId="10" xfId="0" quotePrefix="1" applyFont="1" applyFill="1" applyBorder="1" applyAlignment="1">
      <alignment horizontal="left" vertical="center" wrapText="1"/>
    </xf>
    <xf numFmtId="0" fontId="14" fillId="2" borderId="11" xfId="0" quotePrefix="1" applyFont="1" applyFill="1" applyBorder="1" applyAlignment="1">
      <alignment horizontal="left" vertical="center" wrapText="1"/>
    </xf>
    <xf numFmtId="0" fontId="8" fillId="9" borderId="0"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8"/>
  <sheetViews>
    <sheetView tabSelected="1" topLeftCell="A4" zoomScaleNormal="100" workbookViewId="0">
      <selection activeCell="B16" sqref="B16"/>
    </sheetView>
  </sheetViews>
  <sheetFormatPr defaultRowHeight="12.75" x14ac:dyDescent="0.25"/>
  <cols>
    <col min="1" max="1" width="6.7109375" style="3" customWidth="1"/>
    <col min="2" max="2" width="45.28515625" style="3" customWidth="1"/>
    <col min="3" max="4" width="10.7109375" style="3" customWidth="1"/>
    <col min="5" max="5" width="1.5703125" style="3" customWidth="1"/>
    <col min="6" max="6" width="9.85546875" style="3" customWidth="1"/>
    <col min="7" max="7" width="10.7109375" style="3" customWidth="1"/>
    <col min="8" max="8" width="1.5703125" style="3" customWidth="1"/>
    <col min="9" max="9" width="9.5703125" style="3" customWidth="1"/>
    <col min="10" max="10" width="10.140625" style="3" customWidth="1"/>
    <col min="11" max="11" width="4" style="3" customWidth="1"/>
    <col min="12" max="12" width="40.5703125" style="3" customWidth="1"/>
    <col min="13" max="13" width="9.140625" style="3" customWidth="1"/>
    <col min="14" max="16384" width="9.140625" style="3"/>
  </cols>
  <sheetData>
    <row r="1" spans="1:13" ht="86.25" customHeight="1" x14ac:dyDescent="0.25">
      <c r="A1" s="32" t="s">
        <v>0</v>
      </c>
      <c r="B1" s="33"/>
      <c r="C1" s="33"/>
      <c r="D1" s="33"/>
      <c r="E1" s="33"/>
      <c r="F1" s="33"/>
      <c r="G1" s="33"/>
      <c r="H1" s="33"/>
      <c r="I1" s="33"/>
      <c r="J1" s="34"/>
      <c r="K1" s="1"/>
      <c r="L1" s="35" t="s">
        <v>1</v>
      </c>
      <c r="M1" s="2"/>
    </row>
    <row r="2" spans="1:13" ht="9" customHeight="1" x14ac:dyDescent="0.25">
      <c r="L2" s="35"/>
    </row>
    <row r="3" spans="1:13" ht="21" customHeight="1" x14ac:dyDescent="0.25">
      <c r="A3" s="4" t="s">
        <v>2</v>
      </c>
      <c r="B3" s="5"/>
      <c r="C3" s="6" t="str">
        <f>IF(SUM(C6)-SUM(C7:C12)&lt;&gt;0,"Err, pl check","")</f>
        <v/>
      </c>
      <c r="D3" s="6" t="str">
        <f>IF(SUM(D6)-SUM(D7:D12)&lt;&gt;0,"Err, pl check","")</f>
        <v/>
      </c>
      <c r="E3" s="6"/>
      <c r="F3" s="6" t="str">
        <f>IF(SUM(F6)-SUM(F7:F12)&lt;&gt;0,"Err, pl check","")</f>
        <v/>
      </c>
      <c r="G3" s="6" t="str">
        <f>IF(SUM(G6)-SUM(G7:G12)&lt;&gt;0,"Err, pl check","")</f>
        <v/>
      </c>
      <c r="H3" s="6"/>
      <c r="I3" s="6" t="str">
        <f>IF(SUM(I6)-SUM(I7:I12)&lt;&gt;0,"Err, pl check","")</f>
        <v/>
      </c>
      <c r="J3" s="6" t="str">
        <f>IF(SUM(J6)-SUM(J7:J12)&lt;&gt;0,"Err, pl check","")</f>
        <v/>
      </c>
      <c r="L3" s="35"/>
    </row>
    <row r="4" spans="1:13" ht="29.25" customHeight="1" x14ac:dyDescent="0.25">
      <c r="A4" s="36" t="s">
        <v>3</v>
      </c>
      <c r="B4" s="37"/>
      <c r="C4" s="40" t="s">
        <v>4</v>
      </c>
      <c r="D4" s="41"/>
      <c r="E4" s="7"/>
      <c r="F4" s="40" t="s">
        <v>5</v>
      </c>
      <c r="G4" s="41"/>
      <c r="H4" s="7"/>
      <c r="I4" s="40" t="s">
        <v>6</v>
      </c>
      <c r="J4" s="41"/>
      <c r="L4" s="35"/>
    </row>
    <row r="5" spans="1:13" ht="12.75" customHeight="1" x14ac:dyDescent="0.25">
      <c r="A5" s="38"/>
      <c r="B5" s="39"/>
      <c r="C5" s="8" t="s">
        <v>7</v>
      </c>
      <c r="D5" s="8" t="s">
        <v>8</v>
      </c>
      <c r="E5" s="9"/>
      <c r="F5" s="8" t="s">
        <v>7</v>
      </c>
      <c r="G5" s="8" t="s">
        <v>8</v>
      </c>
      <c r="H5" s="9"/>
      <c r="I5" s="8" t="s">
        <v>7</v>
      </c>
      <c r="J5" s="8" t="s">
        <v>8</v>
      </c>
      <c r="L5" s="35"/>
    </row>
    <row r="6" spans="1:13" s="12" customFormat="1" ht="30" customHeight="1" x14ac:dyDescent="0.25">
      <c r="A6" s="10"/>
      <c r="B6" s="11" t="s">
        <v>9</v>
      </c>
      <c r="C6" s="22">
        <f>C7+C8+C9+C10+C11+C12</f>
        <v>7396268.2400000002</v>
      </c>
      <c r="D6" s="22">
        <f>SUM(D7:D12)</f>
        <v>2434392.4400000004</v>
      </c>
      <c r="E6" s="23"/>
      <c r="F6" s="22">
        <f>F7+F8+F9+F10+F11+F12</f>
        <v>7465125.3299999991</v>
      </c>
      <c r="G6" s="22">
        <f>SUM(G7:G12)</f>
        <v>5685417.8499999996</v>
      </c>
      <c r="H6" s="23"/>
      <c r="I6" s="22">
        <f>I7+I8+I9+I10+I11+I12</f>
        <v>7547918.7899999991</v>
      </c>
      <c r="J6" s="22">
        <f>SUM(J7:J12)</f>
        <v>3500624.04</v>
      </c>
      <c r="L6" s="35"/>
    </row>
    <row r="7" spans="1:13" ht="51.75" thickBot="1" x14ac:dyDescent="0.4">
      <c r="A7" s="13" t="s">
        <v>10</v>
      </c>
      <c r="B7" s="14" t="s">
        <v>11</v>
      </c>
      <c r="C7" s="24">
        <v>304889.34999999998</v>
      </c>
      <c r="D7" s="24">
        <v>46777.170000000013</v>
      </c>
      <c r="E7" s="25"/>
      <c r="F7" s="24">
        <v>482948.95</v>
      </c>
      <c r="G7" s="24"/>
      <c r="H7" s="25"/>
      <c r="I7" s="24">
        <f>412686.12/4*12</f>
        <v>1238058.3599999999</v>
      </c>
      <c r="J7" s="24">
        <v>197000</v>
      </c>
      <c r="L7" s="15" t="s">
        <v>12</v>
      </c>
    </row>
    <row r="8" spans="1:13" ht="27" customHeight="1" x14ac:dyDescent="0.25">
      <c r="A8" s="16" t="s">
        <v>13</v>
      </c>
      <c r="B8" s="17" t="s">
        <v>14</v>
      </c>
      <c r="C8" s="26"/>
      <c r="D8" s="26">
        <v>98332.84</v>
      </c>
      <c r="E8" s="25"/>
      <c r="F8" s="26"/>
      <c r="G8" s="26"/>
      <c r="H8" s="25"/>
      <c r="I8" s="26"/>
      <c r="J8" s="26">
        <v>307008.87000000011</v>
      </c>
      <c r="L8" s="29" t="s">
        <v>23</v>
      </c>
    </row>
    <row r="9" spans="1:13" ht="30" customHeight="1" x14ac:dyDescent="0.25">
      <c r="A9" s="13" t="s">
        <v>15</v>
      </c>
      <c r="B9" s="14" t="s">
        <v>16</v>
      </c>
      <c r="C9" s="24">
        <v>4143887.62</v>
      </c>
      <c r="D9" s="24"/>
      <c r="E9" s="25"/>
      <c r="F9" s="24">
        <v>4058701.2399999993</v>
      </c>
      <c r="G9" s="24"/>
      <c r="H9" s="25"/>
      <c r="I9" s="24">
        <f>1189760/4*12</f>
        <v>3569280</v>
      </c>
      <c r="J9" s="24"/>
      <c r="L9" s="30"/>
    </row>
    <row r="10" spans="1:13" ht="24" customHeight="1" x14ac:dyDescent="0.25">
      <c r="A10" s="16" t="s">
        <v>17</v>
      </c>
      <c r="B10" s="17" t="s">
        <v>18</v>
      </c>
      <c r="C10" s="26">
        <v>617105.37</v>
      </c>
      <c r="D10" s="26">
        <v>2289282.4300000002</v>
      </c>
      <c r="E10" s="25"/>
      <c r="F10" s="26">
        <v>44367.750000000007</v>
      </c>
      <c r="G10" s="26">
        <v>5685417.8499999996</v>
      </c>
      <c r="H10" s="25"/>
      <c r="I10" s="26">
        <f>17268.53/4*12</f>
        <v>51805.59</v>
      </c>
      <c r="J10" s="26">
        <v>2896615.17</v>
      </c>
      <c r="L10" s="30"/>
    </row>
    <row r="11" spans="1:13" ht="23.25" customHeight="1" x14ac:dyDescent="0.25">
      <c r="A11" s="13" t="s">
        <v>19</v>
      </c>
      <c r="B11" s="18" t="s">
        <v>20</v>
      </c>
      <c r="C11" s="24">
        <v>387883</v>
      </c>
      <c r="D11" s="24"/>
      <c r="E11" s="25"/>
      <c r="F11" s="24">
        <v>974553.92999999982</v>
      </c>
      <c r="G11" s="24"/>
      <c r="H11" s="25"/>
      <c r="I11" s="24">
        <f>95999.25/4*12</f>
        <v>287997.75</v>
      </c>
      <c r="J11" s="24">
        <v>100000</v>
      </c>
      <c r="L11" s="30"/>
    </row>
    <row r="12" spans="1:13" ht="67.5" customHeight="1" thickBot="1" x14ac:dyDescent="0.3">
      <c r="A12" s="16" t="s">
        <v>21</v>
      </c>
      <c r="B12" s="19" t="s">
        <v>22</v>
      </c>
      <c r="C12" s="26">
        <v>1942502.9</v>
      </c>
      <c r="D12" s="26"/>
      <c r="E12" s="27"/>
      <c r="F12" s="26">
        <v>1904553.4600000002</v>
      </c>
      <c r="G12" s="26"/>
      <c r="H12" s="27"/>
      <c r="I12" s="26">
        <f>800259.03/4*12</f>
        <v>2400777.09</v>
      </c>
      <c r="J12" s="26"/>
      <c r="L12" s="31"/>
    </row>
    <row r="13" spans="1:13" ht="12.75" customHeight="1" x14ac:dyDescent="0.25">
      <c r="L13" s="20"/>
    </row>
    <row r="15" spans="1:13" ht="12.75" customHeight="1" x14ac:dyDescent="0.25">
      <c r="A15" s="21"/>
      <c r="I15" s="28"/>
      <c r="L15" s="20"/>
    </row>
    <row r="16" spans="1:13" ht="12.75" customHeight="1" x14ac:dyDescent="0.25">
      <c r="A16" s="21"/>
      <c r="I16" s="28"/>
      <c r="L16" s="20"/>
    </row>
    <row r="17" spans="9:12" ht="12.75" customHeight="1" x14ac:dyDescent="0.25">
      <c r="I17" s="28"/>
      <c r="L17" s="20"/>
    </row>
    <row r="18" spans="9:12" ht="12.75" customHeight="1" x14ac:dyDescent="0.25">
      <c r="I18" s="12"/>
    </row>
  </sheetData>
  <mergeCells count="7">
    <mergeCell ref="L8:L12"/>
    <mergeCell ref="A1:J1"/>
    <mergeCell ref="L1:L6"/>
    <mergeCell ref="A4:B5"/>
    <mergeCell ref="C4:D4"/>
    <mergeCell ref="F4:G4"/>
    <mergeCell ref="I4:J4"/>
  </mergeCells>
  <pageMargins left="0.70866141732283472" right="0.70866141732283472" top="0.74803149606299213" bottom="0.74803149606299213" header="0.31496062992125984" footer="0.31496062992125984"/>
  <pageSetup paperSize="9" scale="8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Heart of England NHS Foundation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Heart of England Foundation Trust</dc:creator>
  <cp:lastModifiedBy>Heart of England Foundation Trust</cp:lastModifiedBy>
  <cp:lastPrinted>2017-08-22T12:47:37Z</cp:lastPrinted>
  <dcterms:created xsi:type="dcterms:W3CDTF">2017-08-09T09:20:15Z</dcterms:created>
  <dcterms:modified xsi:type="dcterms:W3CDTF">2017-08-23T10:07:09Z</dcterms:modified>
</cp:coreProperties>
</file>